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SaaD\Desktop\"/>
    </mc:Choice>
  </mc:AlternateContent>
  <xr:revisionPtr revIDLastSave="0" documentId="13_ncr:1_{71531C7D-165D-478D-899F-027FBACA2C00}" xr6:coauthVersionLast="45" xr6:coauthVersionMax="45" xr10:uidLastSave="{00000000-0000-0000-0000-000000000000}"/>
  <bookViews>
    <workbookView xWindow="-120" yWindow="-120" windowWidth="20730" windowHeight="11160" tabRatio="726" xr2:uid="{00000000-000D-0000-FFFF-FFFF00000000}"/>
  </bookViews>
  <sheets>
    <sheet name="BM 2 " sheetId="17" r:id="rId1"/>
    <sheet name="BM 6 2020-21" sheetId="1" r:id="rId2"/>
  </sheets>
  <definedNames>
    <definedName name="_xlnm.Print_Area" localSheetId="0">'BM 2 '!$A$1:$P$81</definedName>
    <definedName name="_xlnm.Print_Area" localSheetId="1">'BM 6 2020-21'!$A$1:$AF$43</definedName>
    <definedName name="_xlnm.Print_Titles" localSheetId="0">'BM 2 '!$4:$8</definedName>
    <definedName name="_xlnm.Print_Titles" localSheetId="1">'BM 6 2020-21'!$7:$10</definedName>
    <definedName name="Z_43821C20_E2A1_4204_B810_B66911B50532_.wvu.PrintArea" localSheetId="1" hidden="1">'BM 6 2020-21'!$A$1:$AC$9</definedName>
  </definedNames>
  <calcPr calcId="191029"/>
  <customWorkbookViews>
    <customWorkbookView name="saad - Personal View" guid="{43821C20-E2A1-4204-B810-B66911B50532}" mergeInterval="0" personalView="1" maximized="1" windowWidth="1276" windowHeight="596" tabRatio="78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7" l="1"/>
  <c r="AC12" i="1" l="1"/>
  <c r="O77" i="17"/>
  <c r="N77" i="17"/>
  <c r="M77" i="17"/>
  <c r="L77" i="17"/>
  <c r="K77" i="17"/>
  <c r="J77" i="17"/>
  <c r="I77" i="17"/>
  <c r="H77" i="17"/>
  <c r="O75" i="17"/>
  <c r="N75" i="17"/>
  <c r="M75" i="17"/>
  <c r="L75" i="17"/>
  <c r="K75" i="17"/>
  <c r="J75" i="17"/>
  <c r="I75" i="17"/>
  <c r="H75" i="17"/>
  <c r="O73" i="17"/>
  <c r="N73" i="17"/>
  <c r="N68" i="17" s="1"/>
  <c r="L73" i="17"/>
  <c r="K73" i="17"/>
  <c r="J73" i="17"/>
  <c r="I73" i="17"/>
  <c r="H73" i="17"/>
  <c r="O71" i="17"/>
  <c r="N71" i="17"/>
  <c r="M71" i="17"/>
  <c r="L71" i="17"/>
  <c r="K71" i="17"/>
  <c r="J71" i="17"/>
  <c r="I71" i="17"/>
  <c r="H71" i="17"/>
  <c r="O69" i="17"/>
  <c r="N69" i="17"/>
  <c r="L69" i="17"/>
  <c r="K69" i="17"/>
  <c r="K68" i="17" s="1"/>
  <c r="J69" i="17"/>
  <c r="I69" i="17"/>
  <c r="H69" i="17"/>
  <c r="O68" i="17"/>
  <c r="O66" i="17"/>
  <c r="O65" i="17" s="1"/>
  <c r="N66" i="17"/>
  <c r="L66" i="17"/>
  <c r="L65" i="17" s="1"/>
  <c r="K66" i="17"/>
  <c r="J66" i="17"/>
  <c r="I66" i="17"/>
  <c r="I65" i="17" s="1"/>
  <c r="H66" i="17"/>
  <c r="H65" i="17" s="1"/>
  <c r="N65" i="17"/>
  <c r="K65" i="17"/>
  <c r="J65" i="17"/>
  <c r="O63" i="17"/>
  <c r="O62" i="17" s="1"/>
  <c r="N63" i="17"/>
  <c r="N62" i="17" s="1"/>
  <c r="L63" i="17"/>
  <c r="L62" i="17" s="1"/>
  <c r="K63" i="17"/>
  <c r="K62" i="17" s="1"/>
  <c r="J63" i="17"/>
  <c r="J62" i="17" s="1"/>
  <c r="I63" i="17"/>
  <c r="I62" i="17" s="1"/>
  <c r="H63" i="17"/>
  <c r="H62" i="17" s="1"/>
  <c r="O58" i="17"/>
  <c r="N58" i="17"/>
  <c r="L58" i="17"/>
  <c r="K58" i="17"/>
  <c r="J58" i="17"/>
  <c r="I58" i="17"/>
  <c r="H58" i="17"/>
  <c r="O53" i="17"/>
  <c r="N53" i="17"/>
  <c r="L53" i="17"/>
  <c r="K53" i="17"/>
  <c r="K46" i="17" s="1"/>
  <c r="J53" i="17"/>
  <c r="I53" i="17"/>
  <c r="H53" i="17"/>
  <c r="O50" i="17"/>
  <c r="N50" i="17"/>
  <c r="L50" i="17"/>
  <c r="K50" i="17"/>
  <c r="J50" i="17"/>
  <c r="I50" i="17"/>
  <c r="H50" i="17"/>
  <c r="O47" i="17"/>
  <c r="N47" i="17"/>
  <c r="L47" i="17"/>
  <c r="K47" i="17"/>
  <c r="J47" i="17"/>
  <c r="I47" i="17"/>
  <c r="H47" i="17"/>
  <c r="L43" i="17"/>
  <c r="K43" i="17"/>
  <c r="K26" i="17" s="1"/>
  <c r="J43" i="17"/>
  <c r="I43" i="17"/>
  <c r="H43" i="17"/>
  <c r="N27" i="17"/>
  <c r="L27" i="17"/>
  <c r="L26" i="17" s="1"/>
  <c r="K27" i="17"/>
  <c r="J27" i="17"/>
  <c r="I27" i="17"/>
  <c r="H27" i="17"/>
  <c r="H26" i="17" s="1"/>
  <c r="N18" i="17"/>
  <c r="L18" i="17"/>
  <c r="K18" i="17"/>
  <c r="J18" i="17"/>
  <c r="N11" i="17"/>
  <c r="L11" i="17"/>
  <c r="K11" i="17"/>
  <c r="K10" i="17" s="1"/>
  <c r="J11" i="17"/>
  <c r="I11" i="17"/>
  <c r="M58" i="17"/>
  <c r="M47" i="17"/>
  <c r="M63" i="17"/>
  <c r="M62" i="17" s="1"/>
  <c r="M43" i="17"/>
  <c r="M53" i="17"/>
  <c r="M66" i="17"/>
  <c r="M65" i="17" s="1"/>
  <c r="M69" i="17"/>
  <c r="M73" i="17"/>
  <c r="M18" i="17"/>
  <c r="M11" i="17"/>
  <c r="G27" i="17"/>
  <c r="H11" i="17"/>
  <c r="G66" i="17"/>
  <c r="G65" i="17"/>
  <c r="L46" i="17" l="1"/>
  <c r="N46" i="17"/>
  <c r="J46" i="17"/>
  <c r="I26" i="17"/>
  <c r="J26" i="17"/>
  <c r="J9" i="17" s="1"/>
  <c r="N10" i="17"/>
  <c r="J10" i="17"/>
  <c r="L10" i="17"/>
  <c r="L9" i="17" s="1"/>
  <c r="O46" i="17"/>
  <c r="I68" i="17"/>
  <c r="I10" i="17"/>
  <c r="I9" i="17" s="1"/>
  <c r="M68" i="17"/>
  <c r="M27" i="17"/>
  <c r="M26" i="17" s="1"/>
  <c r="M50" i="17"/>
  <c r="M46" i="17" s="1"/>
  <c r="M10" i="17"/>
  <c r="K9" i="17"/>
  <c r="K79" i="17" s="1"/>
  <c r="K86" i="17" s="1"/>
  <c r="I46" i="17"/>
  <c r="J68" i="17"/>
  <c r="L68" i="17"/>
  <c r="L79" i="17" s="1"/>
  <c r="H68" i="17"/>
  <c r="H46" i="17"/>
  <c r="J79" i="17" l="1"/>
  <c r="M9" i="17"/>
  <c r="M79" i="17" s="1"/>
  <c r="I79" i="17"/>
  <c r="G18" i="17"/>
  <c r="G11" i="17"/>
  <c r="G47" i="17"/>
  <c r="G50" i="17"/>
  <c r="G53" i="17"/>
  <c r="G58" i="17"/>
  <c r="G73" i="17"/>
  <c r="G69" i="17"/>
  <c r="F25" i="17"/>
  <c r="G46" i="17" l="1"/>
  <c r="AE42" i="1"/>
  <c r="AE43" i="1" s="1"/>
  <c r="AD42" i="1"/>
  <c r="AA42" i="1"/>
  <c r="AA43" i="1" s="1"/>
  <c r="Y42" i="1"/>
  <c r="Y43" i="1" s="1"/>
  <c r="X42" i="1"/>
  <c r="X43" i="1" s="1"/>
  <c r="W42" i="1"/>
  <c r="W43" i="1" s="1"/>
  <c r="V42" i="1"/>
  <c r="V43" i="1" s="1"/>
  <c r="U42" i="1"/>
  <c r="U43" i="1" s="1"/>
  <c r="T42" i="1"/>
  <c r="T43" i="1" s="1"/>
  <c r="S42" i="1"/>
  <c r="S43" i="1" s="1"/>
  <c r="R42" i="1"/>
  <c r="R43" i="1" s="1"/>
  <c r="Q42" i="1"/>
  <c r="Q43" i="1" s="1"/>
  <c r="P42" i="1"/>
  <c r="P43" i="1" s="1"/>
  <c r="F42" i="1"/>
  <c r="AJ41" i="1"/>
  <c r="AC41" i="1"/>
  <c r="AB41" i="1"/>
  <c r="Z41" i="1"/>
  <c r="N41" i="1"/>
  <c r="L41" i="1"/>
  <c r="O41" i="1" s="1"/>
  <c r="I41" i="1"/>
  <c r="G41" i="1"/>
  <c r="AJ40" i="1"/>
  <c r="AC40" i="1"/>
  <c r="AB40" i="1"/>
  <c r="Z40" i="1"/>
  <c r="N40" i="1"/>
  <c r="L40" i="1"/>
  <c r="I40" i="1"/>
  <c r="G40" i="1"/>
  <c r="AJ39" i="1"/>
  <c r="AC39" i="1"/>
  <c r="AB39" i="1"/>
  <c r="Z39" i="1"/>
  <c r="N39" i="1"/>
  <c r="L39" i="1"/>
  <c r="I39" i="1"/>
  <c r="G39" i="1"/>
  <c r="AJ38" i="1"/>
  <c r="N38" i="1"/>
  <c r="K38" i="1"/>
  <c r="L38" i="1" s="1"/>
  <c r="I38" i="1"/>
  <c r="G38" i="1"/>
  <c r="AJ37" i="1"/>
  <c r="AC37" i="1"/>
  <c r="AB37" i="1"/>
  <c r="Z37" i="1"/>
  <c r="N37" i="1"/>
  <c r="O37" i="1" s="1"/>
  <c r="I37" i="1"/>
  <c r="G37" i="1"/>
  <c r="AJ36" i="1"/>
  <c r="AC36" i="1"/>
  <c r="AB36" i="1"/>
  <c r="Z36" i="1"/>
  <c r="AF36" i="1" s="1"/>
  <c r="N36" i="1"/>
  <c r="O36" i="1" s="1"/>
  <c r="I36" i="1"/>
  <c r="G36" i="1"/>
  <c r="AJ35" i="1"/>
  <c r="AC35" i="1"/>
  <c r="AB35" i="1"/>
  <c r="Z35" i="1"/>
  <c r="N35" i="1"/>
  <c r="O35" i="1" s="1"/>
  <c r="I35" i="1"/>
  <c r="G35" i="1"/>
  <c r="AJ34" i="1"/>
  <c r="AC34" i="1"/>
  <c r="AB34" i="1"/>
  <c r="Z34" i="1"/>
  <c r="N34" i="1"/>
  <c r="O34" i="1" s="1"/>
  <c r="I34" i="1"/>
  <c r="G34" i="1"/>
  <c r="AJ33" i="1"/>
  <c r="AC33" i="1"/>
  <c r="AB33" i="1"/>
  <c r="Z33" i="1"/>
  <c r="N33" i="1"/>
  <c r="O33" i="1" s="1"/>
  <c r="I33" i="1"/>
  <c r="G33" i="1"/>
  <c r="AJ32" i="1"/>
  <c r="AC32" i="1"/>
  <c r="AB32" i="1"/>
  <c r="Z32" i="1"/>
  <c r="AF32" i="1" s="1"/>
  <c r="N32" i="1"/>
  <c r="O32" i="1" s="1"/>
  <c r="I32" i="1"/>
  <c r="G32" i="1"/>
  <c r="AJ31" i="1"/>
  <c r="AC31" i="1"/>
  <c r="AB31" i="1"/>
  <c r="Z31" i="1"/>
  <c r="N31" i="1"/>
  <c r="O31" i="1" s="1"/>
  <c r="I31" i="1"/>
  <c r="G31" i="1"/>
  <c r="AJ30" i="1"/>
  <c r="AC30" i="1"/>
  <c r="AB30" i="1"/>
  <c r="Z30" i="1"/>
  <c r="N30" i="1"/>
  <c r="O30" i="1" s="1"/>
  <c r="I30" i="1"/>
  <c r="G30" i="1"/>
  <c r="AJ29" i="1"/>
  <c r="AC29" i="1"/>
  <c r="AB29" i="1"/>
  <c r="Z29" i="1"/>
  <c r="N29" i="1"/>
  <c r="O29" i="1" s="1"/>
  <c r="I29" i="1"/>
  <c r="G29" i="1"/>
  <c r="AJ28" i="1"/>
  <c r="AC28" i="1"/>
  <c r="AB28" i="1"/>
  <c r="Z28" i="1"/>
  <c r="AF28" i="1" s="1"/>
  <c r="N28" i="1"/>
  <c r="O28" i="1" s="1"/>
  <c r="I28" i="1"/>
  <c r="G28" i="1"/>
  <c r="AJ27" i="1"/>
  <c r="AC27" i="1"/>
  <c r="AB27" i="1"/>
  <c r="Z27" i="1"/>
  <c r="N27" i="1"/>
  <c r="O27" i="1" s="1"/>
  <c r="I27" i="1"/>
  <c r="G27" i="1"/>
  <c r="AJ26" i="1"/>
  <c r="AC26" i="1"/>
  <c r="AB26" i="1"/>
  <c r="Z26" i="1"/>
  <c r="N26" i="1"/>
  <c r="O26" i="1" s="1"/>
  <c r="I26" i="1"/>
  <c r="G26" i="1"/>
  <c r="AJ25" i="1"/>
  <c r="AC25" i="1"/>
  <c r="AB25" i="1"/>
  <c r="Z25" i="1"/>
  <c r="N25" i="1"/>
  <c r="O25" i="1" s="1"/>
  <c r="I25" i="1"/>
  <c r="G25" i="1"/>
  <c r="AJ24" i="1"/>
  <c r="AC24" i="1"/>
  <c r="AB24" i="1"/>
  <c r="Z24" i="1"/>
  <c r="AF24" i="1" s="1"/>
  <c r="N24" i="1"/>
  <c r="O24" i="1" s="1"/>
  <c r="I24" i="1"/>
  <c r="G24" i="1"/>
  <c r="AJ23" i="1"/>
  <c r="AC23" i="1"/>
  <c r="AB23" i="1"/>
  <c r="Z23" i="1"/>
  <c r="N23" i="1"/>
  <c r="O23" i="1" s="1"/>
  <c r="I23" i="1"/>
  <c r="G23" i="1"/>
  <c r="AJ22" i="1"/>
  <c r="AC22" i="1"/>
  <c r="AB22" i="1"/>
  <c r="Z22" i="1"/>
  <c r="N22" i="1"/>
  <c r="O22" i="1" s="1"/>
  <c r="I22" i="1"/>
  <c r="G22" i="1"/>
  <c r="AJ21" i="1"/>
  <c r="AC21" i="1"/>
  <c r="AB21" i="1"/>
  <c r="Z21" i="1"/>
  <c r="N21" i="1"/>
  <c r="O21" i="1" s="1"/>
  <c r="I21" i="1"/>
  <c r="G21" i="1"/>
  <c r="AJ20" i="1"/>
  <c r="AC20" i="1"/>
  <c r="AB20" i="1"/>
  <c r="Z20" i="1"/>
  <c r="AF20" i="1" s="1"/>
  <c r="N20" i="1"/>
  <c r="O20" i="1" s="1"/>
  <c r="I20" i="1"/>
  <c r="G20" i="1"/>
  <c r="AJ19" i="1"/>
  <c r="AC19" i="1"/>
  <c r="AB19" i="1"/>
  <c r="Z19" i="1"/>
  <c r="N19" i="1"/>
  <c r="O19" i="1" s="1"/>
  <c r="I19" i="1"/>
  <c r="G19" i="1"/>
  <c r="AJ18" i="1"/>
  <c r="AC18" i="1"/>
  <c r="AB18" i="1"/>
  <c r="Z18" i="1"/>
  <c r="N18" i="1"/>
  <c r="O18" i="1" s="1"/>
  <c r="I18" i="1"/>
  <c r="G18" i="1"/>
  <c r="AJ17" i="1"/>
  <c r="AC17" i="1"/>
  <c r="AB17" i="1"/>
  <c r="Z17" i="1"/>
  <c r="N17" i="1"/>
  <c r="O17" i="1" s="1"/>
  <c r="I17" i="1"/>
  <c r="G17" i="1"/>
  <c r="AJ16" i="1"/>
  <c r="AC16" i="1"/>
  <c r="AB16" i="1"/>
  <c r="Z16" i="1"/>
  <c r="AF16" i="1" s="1"/>
  <c r="N16" i="1"/>
  <c r="O16" i="1" s="1"/>
  <c r="I16" i="1"/>
  <c r="G16" i="1"/>
  <c r="AJ15" i="1"/>
  <c r="AC15" i="1"/>
  <c r="AB15" i="1"/>
  <c r="Z15" i="1"/>
  <c r="N15" i="1"/>
  <c r="O15" i="1" s="1"/>
  <c r="I15" i="1"/>
  <c r="G15" i="1"/>
  <c r="AJ14" i="1"/>
  <c r="AC14" i="1"/>
  <c r="AB14" i="1"/>
  <c r="Z14" i="1"/>
  <c r="N14" i="1"/>
  <c r="O14" i="1" s="1"/>
  <c r="I14" i="1"/>
  <c r="G14" i="1"/>
  <c r="AJ13" i="1"/>
  <c r="AC13" i="1"/>
  <c r="AB13" i="1"/>
  <c r="Z13" i="1"/>
  <c r="N13" i="1"/>
  <c r="O13" i="1" s="1"/>
  <c r="I13" i="1"/>
  <c r="G13" i="1"/>
  <c r="AJ12" i="1"/>
  <c r="AB12" i="1"/>
  <c r="Z12" i="1"/>
  <c r="N12" i="1"/>
  <c r="O12" i="1" s="1"/>
  <c r="I12" i="1"/>
  <c r="G12" i="1"/>
  <c r="AJ11" i="1"/>
  <c r="AC11" i="1"/>
  <c r="AC42" i="1" s="1"/>
  <c r="AC43" i="1" s="1"/>
  <c r="AB11" i="1"/>
  <c r="Z11" i="1"/>
  <c r="N11" i="1"/>
  <c r="O11" i="1" s="1"/>
  <c r="I11" i="1"/>
  <c r="J11" i="1" s="1"/>
  <c r="G11" i="1"/>
  <c r="AF41" i="1" l="1"/>
  <c r="J15" i="1"/>
  <c r="J19" i="1"/>
  <c r="J23" i="1"/>
  <c r="J27" i="1"/>
  <c r="AF12" i="1"/>
  <c r="J41" i="1"/>
  <c r="AF40" i="1"/>
  <c r="AF13" i="1"/>
  <c r="AF17" i="1"/>
  <c r="AF21" i="1"/>
  <c r="AF25" i="1"/>
  <c r="AF29" i="1"/>
  <c r="J31" i="1"/>
  <c r="AF33" i="1"/>
  <c r="J35" i="1"/>
  <c r="AF37" i="1"/>
  <c r="O39" i="1"/>
  <c r="O40" i="1"/>
  <c r="J12" i="1"/>
  <c r="AD43" i="1"/>
  <c r="J26" i="1"/>
  <c r="J30" i="1"/>
  <c r="J38" i="1"/>
  <c r="Z42" i="1"/>
  <c r="Z43" i="1" s="1"/>
  <c r="J13" i="1"/>
  <c r="AF15" i="1"/>
  <c r="J17" i="1"/>
  <c r="AF19" i="1"/>
  <c r="J21" i="1"/>
  <c r="AF23" i="1"/>
  <c r="J25" i="1"/>
  <c r="AF27" i="1"/>
  <c r="J29" i="1"/>
  <c r="AF31" i="1"/>
  <c r="J33" i="1"/>
  <c r="AF35" i="1"/>
  <c r="J37" i="1"/>
  <c r="J39" i="1"/>
  <c r="AF39" i="1"/>
  <c r="J40" i="1"/>
  <c r="J14" i="1"/>
  <c r="J18" i="1"/>
  <c r="J22" i="1"/>
  <c r="J34" i="1"/>
  <c r="AB42" i="1"/>
  <c r="AB43" i="1" s="1"/>
  <c r="AF14" i="1"/>
  <c r="J16" i="1"/>
  <c r="AF18" i="1"/>
  <c r="J20" i="1"/>
  <c r="AF22" i="1"/>
  <c r="J24" i="1"/>
  <c r="AF26" i="1"/>
  <c r="J28" i="1"/>
  <c r="AF30" i="1"/>
  <c r="J32" i="1"/>
  <c r="AF34" i="1"/>
  <c r="J36" i="1"/>
  <c r="O38" i="1"/>
  <c r="AF11" i="1"/>
  <c r="AF38" i="1"/>
  <c r="K42" i="1"/>
  <c r="AF42" i="1" l="1"/>
  <c r="O19" i="17"/>
  <c r="O18" i="17" s="1"/>
  <c r="O27" i="17"/>
  <c r="O43" i="1"/>
  <c r="AH42" i="1"/>
  <c r="J43" i="1"/>
  <c r="AF43" i="1" s="1"/>
  <c r="O84" i="17" s="1"/>
  <c r="O43" i="17"/>
  <c r="J86" i="17"/>
  <c r="O26" i="17" l="1"/>
  <c r="O11" i="17"/>
  <c r="O10" i="17" s="1"/>
  <c r="O9" i="17" s="1"/>
  <c r="O79" i="17" s="1"/>
  <c r="H19" i="17"/>
  <c r="H18" i="17" s="1"/>
  <c r="H10" i="17" s="1"/>
  <c r="H9" i="17" s="1"/>
  <c r="H79" i="17" s="1"/>
  <c r="G63" i="17"/>
  <c r="G62" i="17" s="1"/>
  <c r="N43" i="17" l="1"/>
  <c r="N26" i="17" s="1"/>
  <c r="N9" i="17" s="1"/>
  <c r="N79" i="17" s="1"/>
  <c r="G43" i="17" l="1"/>
  <c r="O86" i="17" l="1"/>
  <c r="F19" i="17"/>
  <c r="F12" i="17"/>
  <c r="F10" i="17" l="1"/>
  <c r="F79" i="17" s="1"/>
  <c r="G77" i="17"/>
  <c r="G75" i="17"/>
  <c r="L86" i="17"/>
  <c r="G71" i="17"/>
  <c r="G26" i="17"/>
  <c r="H86" i="17"/>
  <c r="G68" i="17" l="1"/>
  <c r="G10" i="17"/>
  <c r="G9" i="17" s="1"/>
  <c r="G79" i="17" l="1"/>
  <c r="G86" i="17" s="1"/>
  <c r="N86" i="17"/>
  <c r="I86" i="17"/>
</calcChain>
</file>

<file path=xl/sharedStrings.xml><?xml version="1.0" encoding="utf-8"?>
<sst xmlns="http://schemas.openxmlformats.org/spreadsheetml/2006/main" count="285" uniqueCount="241">
  <si>
    <t>S.#</t>
  </si>
  <si>
    <t>HRA</t>
  </si>
  <si>
    <t>W.All:</t>
  </si>
  <si>
    <t>D.All:</t>
  </si>
  <si>
    <t>Int: All:</t>
  </si>
  <si>
    <t>MRC</t>
  </si>
  <si>
    <t>L / S</t>
  </si>
  <si>
    <t>A01202</t>
  </si>
  <si>
    <t>A01207</t>
  </si>
  <si>
    <t>A01208</t>
  </si>
  <si>
    <t>A01217</t>
  </si>
  <si>
    <t>A01233</t>
  </si>
  <si>
    <t>A01274</t>
  </si>
  <si>
    <t>A01278</t>
  </si>
  <si>
    <t>Name</t>
  </si>
  <si>
    <t>A01203</t>
  </si>
  <si>
    <t>A0120D</t>
  </si>
  <si>
    <t>M.A</t>
  </si>
  <si>
    <t>Comp: Al</t>
  </si>
  <si>
    <t>BPS</t>
  </si>
  <si>
    <t>Number of Posts</t>
  </si>
  <si>
    <t>Conv:</t>
  </si>
  <si>
    <t>A0121T</t>
  </si>
  <si>
    <t>STATEMENT OF DETAILS OF PROVISION PROPOSED FOR BASIC PAY AND ALLOWANCES OF THE OFFICERS/OFFICIALS</t>
  </si>
  <si>
    <t>Personal No as per Payroll</t>
  </si>
  <si>
    <t>Designation</t>
  </si>
  <si>
    <t>Detail of Regular Allowances (A012-1) and other Allowances (A012-2)</t>
  </si>
  <si>
    <t xml:space="preserve">Department:   </t>
  </si>
  <si>
    <t xml:space="preserve">District:   </t>
  </si>
  <si>
    <t xml:space="preserve">Scheme / DDO Code:  </t>
  </si>
  <si>
    <t xml:space="preserve">Scheme / DDO Name:  </t>
  </si>
  <si>
    <t>Rate of Inc:</t>
  </si>
  <si>
    <t>Total Provision for Coming FY (Col.9-10)</t>
  </si>
  <si>
    <t xml:space="preserve">  Education</t>
  </si>
  <si>
    <t xml:space="preserve">  Swat</t>
  </si>
  <si>
    <t>A0122C</t>
  </si>
  <si>
    <t>A0122M</t>
  </si>
  <si>
    <t>TOTAL:-</t>
  </si>
  <si>
    <t>Total Pay for the Year</t>
  </si>
  <si>
    <t>Actual Pay (BASIC PAY) Due on 1st December</t>
  </si>
  <si>
    <t>Pay for the Year</t>
  </si>
  <si>
    <t>Amount of Inc: for 7 Months</t>
  </si>
  <si>
    <t>A0122Y</t>
  </si>
  <si>
    <t>2018-19</t>
  </si>
  <si>
    <t>2019-20</t>
  </si>
  <si>
    <t>2020-21</t>
  </si>
  <si>
    <t>A0123G</t>
  </si>
  <si>
    <t>Chowkidar</t>
  </si>
  <si>
    <t>Naib Qasid</t>
  </si>
  <si>
    <t>G-Total: -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</si>
  <si>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</si>
  <si>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</si>
  <si>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</si>
  <si>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</si>
  <si>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</si>
  <si>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</si>
  <si>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</si>
  <si>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</si>
  <si>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</si>
  <si>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</si>
  <si>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</si>
  <si>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</si>
  <si>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</si>
  <si>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AR, 13</t>
  </si>
  <si>
    <t>AR, 15</t>
  </si>
  <si>
    <t>AR, 16</t>
  </si>
  <si>
    <t>AR, 17</t>
  </si>
  <si>
    <t>AR, 18</t>
  </si>
  <si>
    <t>Pay For the Year</t>
  </si>
  <si>
    <t>Inc</t>
  </si>
  <si>
    <t>Pay</t>
  </si>
  <si>
    <t>Pay on 01.12</t>
  </si>
  <si>
    <t>For the year 2020-21</t>
  </si>
  <si>
    <t>Junior Clerk</t>
  </si>
  <si>
    <t>04</t>
  </si>
  <si>
    <t>A0123P</t>
  </si>
  <si>
    <t>AR, 19</t>
  </si>
  <si>
    <t>A01270</t>
  </si>
  <si>
    <t>xvi</t>
  </si>
  <si>
    <t>xvii</t>
  </si>
  <si>
    <t>xviii</t>
  </si>
  <si>
    <t>Detail Object Code &amp; Description</t>
  </si>
  <si>
    <t>Sub-Item Code &amp; Description</t>
  </si>
  <si>
    <t>A01</t>
  </si>
  <si>
    <t xml:space="preserve"> Total Employee Related</t>
  </si>
  <si>
    <t>A011</t>
  </si>
  <si>
    <t xml:space="preserve"> Total Pay</t>
  </si>
  <si>
    <t>A011-1</t>
  </si>
  <si>
    <r>
      <rPr>
        <b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indexed="8"/>
        <rFont val="Calibri"/>
        <family val="2"/>
        <scheme val="minor"/>
      </rPr>
      <t>Total Pay of Officer</t>
    </r>
  </si>
  <si>
    <t>A01102</t>
  </si>
  <si>
    <t>A01101</t>
  </si>
  <si>
    <t xml:space="preserve"> Pay of Officer</t>
  </si>
  <si>
    <t>A011-2</t>
  </si>
  <si>
    <r>
      <rPr>
        <b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indexed="8"/>
        <rFont val="Calibri"/>
        <family val="2"/>
        <scheme val="minor"/>
      </rPr>
      <t>Total Pay of Other Staff</t>
    </r>
  </si>
  <si>
    <t>A01151</t>
  </si>
  <si>
    <t xml:space="preserve"> Pay of Estab:</t>
  </si>
  <si>
    <t xml:space="preserve"> Total Allowances</t>
  </si>
  <si>
    <r>
      <rPr>
        <b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indexed="8"/>
        <rFont val="Calibri"/>
        <family val="2"/>
        <scheme val="minor"/>
      </rPr>
      <t>Total Regular All:</t>
    </r>
  </si>
  <si>
    <t xml:space="preserve"> House Rent Allowance</t>
  </si>
  <si>
    <t xml:space="preserve"> Conveyance Allowance</t>
  </si>
  <si>
    <t xml:space="preserve"> Washing Allowance</t>
  </si>
  <si>
    <t xml:space="preserve"> Dress/Uniform Allowance</t>
  </si>
  <si>
    <t xml:space="preserve"> Integrated Allowance</t>
  </si>
  <si>
    <t xml:space="preserve">  Medical Allowance</t>
  </si>
  <si>
    <t xml:space="preserve"> Adh: Relief Allowance (2013)</t>
  </si>
  <si>
    <t xml:space="preserve"> Adh: Relief Allowance (2015)</t>
  </si>
  <si>
    <t xml:space="preserve"> Adh: Relief Allowance (2016)</t>
  </si>
  <si>
    <t xml:space="preserve"> Adh: Relief Allowance (2017)</t>
  </si>
  <si>
    <t xml:space="preserve"> Compen: Allowance </t>
  </si>
  <si>
    <t xml:space="preserve"> Adh: Relief Allowance (2018)</t>
  </si>
  <si>
    <t xml:space="preserve"> Adh: Relief Allowance (2019)</t>
  </si>
  <si>
    <t>A012</t>
  </si>
  <si>
    <t>A012-2</t>
  </si>
  <si>
    <t xml:space="preserve">A01208 </t>
  </si>
  <si>
    <t xml:space="preserve">A0120D </t>
  </si>
  <si>
    <t xml:space="preserve">A01217 </t>
  </si>
  <si>
    <t xml:space="preserve">A0121T </t>
  </si>
  <si>
    <t xml:space="preserve">A0122C </t>
  </si>
  <si>
    <t xml:space="preserve">A0123G </t>
  </si>
  <si>
    <r>
      <rPr>
        <b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indexed="8"/>
        <rFont val="Calibri"/>
        <family val="2"/>
        <scheme val="minor"/>
      </rPr>
      <t>Total Other Allowances</t>
    </r>
  </si>
  <si>
    <t xml:space="preserve"> Medical Charges</t>
  </si>
  <si>
    <t xml:space="preserve"> Leave Salary</t>
  </si>
  <si>
    <t xml:space="preserve">A03 </t>
  </si>
  <si>
    <t xml:space="preserve"> Total Operating Allowances</t>
  </si>
  <si>
    <t xml:space="preserve">A032 </t>
  </si>
  <si>
    <r>
      <rPr>
        <b/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Total Communications</t>
    </r>
  </si>
  <si>
    <t xml:space="preserve">A03201 </t>
  </si>
  <si>
    <t xml:space="preserve"> Postage &amp; Telegraph</t>
  </si>
  <si>
    <t xml:space="preserve">A03202 </t>
  </si>
  <si>
    <t xml:space="preserve"> Telephone &amp; Trunk Call</t>
  </si>
  <si>
    <t xml:space="preserve">A033 </t>
  </si>
  <si>
    <r>
      <rPr>
        <b/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Total Utilities</t>
    </r>
  </si>
  <si>
    <t>A03303</t>
  </si>
  <si>
    <t xml:space="preserve"> Elec: Ch:</t>
  </si>
  <si>
    <t xml:space="preserve">A03304 </t>
  </si>
  <si>
    <t xml:space="preserve"> Hot &amp; Cold</t>
  </si>
  <si>
    <t xml:space="preserve">A038 </t>
  </si>
  <si>
    <r>
      <rPr>
        <b/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Total Travel &amp; Trans:</t>
    </r>
  </si>
  <si>
    <t xml:space="preserve">A03805 </t>
  </si>
  <si>
    <t xml:space="preserve"> Travelling Allowances</t>
  </si>
  <si>
    <t xml:space="preserve">A03808 </t>
  </si>
  <si>
    <t xml:space="preserve"> Conveyance Charges</t>
  </si>
  <si>
    <t xml:space="preserve">A039 </t>
  </si>
  <si>
    <r>
      <rPr>
        <b/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Total General</t>
    </r>
  </si>
  <si>
    <t xml:space="preserve">A03901 </t>
  </si>
  <si>
    <t xml:space="preserve"> Stationery</t>
  </si>
  <si>
    <t>A03970</t>
  </si>
  <si>
    <t xml:space="preserve"> Others</t>
  </si>
  <si>
    <t xml:space="preserve">A03970 </t>
  </si>
  <si>
    <t xml:space="preserve"> CRC / Other</t>
  </si>
  <si>
    <t xml:space="preserve">A04 </t>
  </si>
  <si>
    <t xml:space="preserve"> Total Employees Retirement Benefit</t>
  </si>
  <si>
    <t xml:space="preserve">A041 </t>
  </si>
  <si>
    <r>
      <rPr>
        <b/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Total Pension</t>
    </r>
  </si>
  <si>
    <t xml:space="preserve">A04114 </t>
  </si>
  <si>
    <t xml:space="preserve"> Superannuation Encashment of LPR</t>
  </si>
  <si>
    <t xml:space="preserve">A13 </t>
  </si>
  <si>
    <t xml:space="preserve"> Total Repair &amp; Maintenance</t>
  </si>
  <si>
    <t>A131</t>
  </si>
  <si>
    <r>
      <rPr>
        <b/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Total Machinery &amp; Equipment</t>
    </r>
  </si>
  <si>
    <t>A13101</t>
  </si>
  <si>
    <t xml:space="preserve"> Machinery &amp; Equipment</t>
  </si>
  <si>
    <t xml:space="preserve">A133 </t>
  </si>
  <si>
    <r>
      <rPr>
        <b/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Total Petty Repair</t>
    </r>
  </si>
  <si>
    <t xml:space="preserve">A13303 </t>
  </si>
  <si>
    <t xml:space="preserve"> Other Building / Petty Repair</t>
  </si>
  <si>
    <t>A137</t>
  </si>
  <si>
    <t>A13701</t>
  </si>
  <si>
    <t xml:space="preserve"> Hardware</t>
  </si>
  <si>
    <t xml:space="preserve"> PP of Max: Grate Officer</t>
  </si>
  <si>
    <t>Actuals (FY just closed)</t>
  </si>
  <si>
    <t>Budget Estimates CFY</t>
  </si>
  <si>
    <t>Budget Estimates (FY just closed)</t>
  </si>
  <si>
    <t>Revised Estimates CFY</t>
  </si>
  <si>
    <t>Actual for FY immediately preceding the one just closed)</t>
  </si>
  <si>
    <t>2017-18</t>
  </si>
  <si>
    <t>2016-17</t>
  </si>
  <si>
    <t>Actual for FY before the immediately preceding FY just closed)</t>
  </si>
  <si>
    <t>Actual for the last 07 Months of FY just closed</t>
  </si>
  <si>
    <t>Actual for the First 5 Months of the CFY</t>
  </si>
  <si>
    <t>Remarks</t>
  </si>
  <si>
    <t xml:space="preserve"> Junior Clerk</t>
  </si>
  <si>
    <t xml:space="preserve"> Chowkidar</t>
  </si>
  <si>
    <t xml:space="preserve"> Naib Qasid</t>
  </si>
  <si>
    <t xml:space="preserve"> N005 </t>
  </si>
  <si>
    <t xml:space="preserve"> J013 </t>
  </si>
  <si>
    <t xml:space="preserve"> C057 </t>
  </si>
  <si>
    <t>Budget Estimates of Current Expenditure (Salary &amp; Non-Salary) for FY2020-21, District Swat</t>
  </si>
  <si>
    <t xml:space="preserve">  O/O Sub: Divisional Education Officer Female Babuzai, Swat</t>
  </si>
  <si>
    <t>PP For the Year</t>
  </si>
  <si>
    <t>Total PP for the Year</t>
  </si>
  <si>
    <t>Actual (P P) Due on 1st December</t>
  </si>
  <si>
    <t>PP for the Year</t>
  </si>
  <si>
    <t>A0122N</t>
  </si>
  <si>
    <t>SCA(Dis)</t>
  </si>
  <si>
    <t>SDEO</t>
  </si>
  <si>
    <t>Supdt</t>
  </si>
  <si>
    <t>Assistant</t>
  </si>
  <si>
    <t>ASDEO</t>
  </si>
  <si>
    <t>Senior Clerk</t>
  </si>
  <si>
    <t>Driver</t>
  </si>
  <si>
    <t>08</t>
  </si>
  <si>
    <t>093101- Administration</t>
  </si>
  <si>
    <t>Budget Estimates (Next FY) proposed by the department</t>
  </si>
  <si>
    <t xml:space="preserve"> Sub: Divisional Education Officer</t>
  </si>
  <si>
    <t xml:space="preserve"> Superintendent</t>
  </si>
  <si>
    <t xml:space="preserve"> Assistant</t>
  </si>
  <si>
    <t xml:space="preserve"> Senior Clerk</t>
  </si>
  <si>
    <t xml:space="preserve"> Driver</t>
  </si>
  <si>
    <t>Designation Code with Description</t>
  </si>
  <si>
    <t xml:space="preserve"> Assistant Sub: Divisional Edu: Off:</t>
  </si>
  <si>
    <t>A01152</t>
  </si>
  <si>
    <t xml:space="preserve"> Special Conveyance All: for Disable</t>
  </si>
  <si>
    <t xml:space="preserve">A03807 </t>
  </si>
  <si>
    <t xml:space="preserve"> POL Charghes</t>
  </si>
  <si>
    <t>A130</t>
  </si>
  <si>
    <t>A13001</t>
  </si>
  <si>
    <t xml:space="preserve"> Transport</t>
  </si>
  <si>
    <t>A132</t>
  </si>
  <si>
    <t>A13201</t>
  </si>
  <si>
    <t xml:space="preserve"> Furniture &amp; Fixture</t>
  </si>
  <si>
    <r>
      <rPr>
        <b/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Total Furniture &amp; Fixture</t>
    </r>
  </si>
  <si>
    <t xml:space="preserve"> PP of Max: Grade Estab:</t>
  </si>
  <si>
    <t>S134</t>
  </si>
  <si>
    <t>S166</t>
  </si>
  <si>
    <t>A057</t>
  </si>
  <si>
    <t>A148</t>
  </si>
  <si>
    <t>S035</t>
  </si>
  <si>
    <t>D112</t>
  </si>
  <si>
    <t xml:space="preserve"> OTHER / M.Phil</t>
  </si>
  <si>
    <t xml:space="preserve"> HARDWARE</t>
  </si>
  <si>
    <t>A09201</t>
  </si>
  <si>
    <t xml:space="preserve">A09 </t>
  </si>
  <si>
    <t xml:space="preserve">A092 </t>
  </si>
  <si>
    <t xml:space="preserve"> Total Physical Assets</t>
  </si>
  <si>
    <r>
      <rPr>
        <b/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Total Computer Equipment's</t>
    </r>
  </si>
  <si>
    <r>
      <rPr>
        <b/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Total Transport</t>
    </r>
  </si>
  <si>
    <t xml:space="preserve">A03806 </t>
  </si>
  <si>
    <t xml:space="preserve"> Transportation Charges</t>
  </si>
  <si>
    <r>
      <t>DDO Code &amp; Description: -</t>
    </r>
    <r>
      <rPr>
        <b/>
        <sz val="14"/>
        <rFont val="Calibri"/>
        <family val="2"/>
      </rPr>
      <t xml:space="preserve"> O/O SDEO Female Babuzai, Swat ( SW6000 )</t>
    </r>
  </si>
  <si>
    <t>Sw6000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</si>
</sst>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2" x14ac:knownFonts="1">
    <font>
      <sz val="10"/>
      <name val="Arial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sz val="9"/>
      <name val="Calibri"/>
      <family val="2"/>
      <scheme val="minor"/>
    </font>
    <font>
      <u/>
      <sz val="10"/>
      <name val="Calibri"/>
      <family val="2"/>
    </font>
    <font>
      <sz val="9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8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quotePrefix="1" applyFont="1" applyFill="1" applyBorder="1" applyAlignment="1">
      <alignment horizontal="right" vertical="center"/>
    </xf>
    <xf numFmtId="0" fontId="2" fillId="2" borderId="0" xfId="0" quotePrefix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3" fontId="15" fillId="4" borderId="3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14" fillId="3" borderId="3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3" fontId="10" fillId="3" borderId="3" xfId="0" applyNumberFormat="1" applyFont="1" applyFill="1" applyBorder="1" applyAlignment="1">
      <alignment vertical="center"/>
    </xf>
    <xf numFmtId="3" fontId="16" fillId="3" borderId="3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3" fontId="17" fillId="3" borderId="3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3" fontId="18" fillId="3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8" fillId="4" borderId="5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3" fontId="20" fillId="3" borderId="3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18" fillId="3" borderId="3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3" fontId="20" fillId="3" borderId="14" xfId="0" applyNumberFormat="1" applyFont="1" applyFill="1" applyBorder="1" applyAlignment="1">
      <alignment vertical="center"/>
    </xf>
    <xf numFmtId="3" fontId="3" fillId="4" borderId="14" xfId="0" applyNumberFormat="1" applyFont="1" applyFill="1" applyBorder="1" applyAlignment="1">
      <alignment vertical="center"/>
    </xf>
    <xf numFmtId="3" fontId="8" fillId="3" borderId="14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9" fillId="3" borderId="14" xfId="0" applyNumberFormat="1" applyFont="1" applyFill="1" applyBorder="1" applyAlignment="1">
      <alignment vertical="center"/>
    </xf>
    <xf numFmtId="3" fontId="9" fillId="4" borderId="14" xfId="0" applyNumberFormat="1" applyFont="1" applyFill="1" applyBorder="1" applyAlignment="1">
      <alignment vertical="center"/>
    </xf>
    <xf numFmtId="3" fontId="10" fillId="3" borderId="14" xfId="0" applyNumberFormat="1" applyFont="1" applyFill="1" applyBorder="1" applyAlignment="1">
      <alignment vertical="center"/>
    </xf>
    <xf numFmtId="1" fontId="8" fillId="3" borderId="14" xfId="1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8" fillId="4" borderId="6" xfId="0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6" fillId="0" borderId="9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right" vertical="center"/>
    </xf>
    <xf numFmtId="0" fontId="14" fillId="0" borderId="17" xfId="0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3" fontId="19" fillId="4" borderId="5" xfId="0" applyNumberFormat="1" applyFont="1" applyFill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/>
    </xf>
    <xf numFmtId="0" fontId="15" fillId="4" borderId="25" xfId="0" applyFont="1" applyFill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0" fontId="14" fillId="0" borderId="26" xfId="0" applyFont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4" fillId="0" borderId="26" xfId="0" applyFont="1" applyBorder="1" applyAlignment="1">
      <alignment horizontal="right" vertical="center"/>
    </xf>
    <xf numFmtId="0" fontId="14" fillId="0" borderId="24" xfId="0" applyFont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3" fontId="6" fillId="3" borderId="14" xfId="0" applyNumberFormat="1" applyFont="1" applyFill="1" applyBorder="1" applyAlignment="1">
      <alignment vertical="center" wrapText="1"/>
    </xf>
    <xf numFmtId="3" fontId="3" fillId="4" borderId="21" xfId="0" applyNumberFormat="1" applyFont="1" applyFill="1" applyBorder="1" applyAlignment="1">
      <alignment horizontal="center" vertical="center"/>
    </xf>
    <xf numFmtId="3" fontId="8" fillId="4" borderId="21" xfId="0" applyNumberFormat="1" applyFont="1" applyFill="1" applyBorder="1" applyAlignment="1">
      <alignment vertical="center"/>
    </xf>
    <xf numFmtId="3" fontId="8" fillId="4" borderId="22" xfId="0" applyNumberFormat="1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3" fontId="17" fillId="0" borderId="33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9" fillId="0" borderId="33" xfId="0" quotePrefix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3" fontId="17" fillId="0" borderId="34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35" xfId="0" quotePrefix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65" fontId="19" fillId="4" borderId="5" xfId="0" applyNumberFormat="1" applyFont="1" applyFill="1" applyBorder="1" applyAlignment="1">
      <alignment horizontal="right" vertical="center"/>
    </xf>
    <xf numFmtId="0" fontId="9" fillId="0" borderId="36" xfId="0" applyFont="1" applyBorder="1" applyAlignment="1">
      <alignment horizontal="center" vertical="center"/>
    </xf>
    <xf numFmtId="165" fontId="8" fillId="0" borderId="37" xfId="1" applyNumberFormat="1" applyFont="1" applyBorder="1" applyAlignment="1">
      <alignment vertical="center" wrapText="1"/>
    </xf>
    <xf numFmtId="0" fontId="9" fillId="0" borderId="38" xfId="0" applyFont="1" applyBorder="1" applyAlignment="1">
      <alignment horizontal="center" vertical="center"/>
    </xf>
    <xf numFmtId="165" fontId="8" fillId="0" borderId="39" xfId="1" applyNumberFormat="1" applyFont="1" applyBorder="1" applyAlignment="1">
      <alignment vertical="center" wrapText="1"/>
    </xf>
    <xf numFmtId="0" fontId="9" fillId="0" borderId="40" xfId="0" applyFont="1" applyBorder="1" applyAlignment="1">
      <alignment horizontal="center" vertical="center"/>
    </xf>
    <xf numFmtId="165" fontId="8" fillId="0" borderId="41" xfId="1" applyNumberFormat="1" applyFont="1" applyBorder="1" applyAlignment="1">
      <alignment vertical="center" wrapText="1"/>
    </xf>
    <xf numFmtId="3" fontId="8" fillId="0" borderId="0" xfId="0" applyNumberFormat="1" applyFont="1" applyAlignment="1">
      <alignment horizontal="center" vertical="center"/>
    </xf>
    <xf numFmtId="3" fontId="9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0" fontId="15" fillId="4" borderId="13" xfId="0" applyFont="1" applyFill="1" applyBorder="1" applyAlignment="1">
      <alignment horizontal="right" vertical="center"/>
    </xf>
    <xf numFmtId="0" fontId="15" fillId="4" borderId="17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2" fillId="4" borderId="19" xfId="0" applyFont="1" applyFill="1" applyBorder="1" applyAlignment="1">
      <alignment horizontal="center" vertical="center"/>
    </xf>
    <xf numFmtId="3" fontId="15" fillId="4" borderId="19" xfId="0" applyNumberFormat="1" applyFont="1" applyFill="1" applyBorder="1" applyAlignment="1">
      <alignment vertical="center"/>
    </xf>
    <xf numFmtId="3" fontId="3" fillId="4" borderId="16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1" fontId="17" fillId="0" borderId="33" xfId="0" applyNumberFormat="1" applyFont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3" fontId="6" fillId="6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78</xdr:row>
      <xdr:rowOff>142874</xdr:rowOff>
    </xdr:from>
    <xdr:to>
      <xdr:col>1</xdr:col>
      <xdr:colOff>379320</xdr:colOff>
      <xdr:row>78</xdr:row>
      <xdr:rowOff>390525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24000" contrast="42000"/>
          <a:grayscl/>
        </a:blip>
        <a:srcRect/>
        <a:stretch>
          <a:fillRect/>
        </a:stretch>
      </xdr:blipFill>
      <xdr:spPr bwMode="auto">
        <a:xfrm>
          <a:off x="571501" y="19307174"/>
          <a:ext cx="284069" cy="247651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112"/>
  <sheetViews>
    <sheetView tabSelected="1" topLeftCell="B1" zoomScaleNormal="100" workbookViewId="0">
      <selection activeCell="C4" sqref="C4:D7"/>
    </sheetView>
  </sheetViews>
  <sheetFormatPr defaultRowHeight="12.75" x14ac:dyDescent="0.2"/>
  <cols>
    <col min="1" max="1" width="7.140625" style="2" customWidth="1"/>
    <col min="2" max="2" width="30.5703125" style="2" bestFit="1" customWidth="1"/>
    <col min="3" max="3" width="6" style="2" bestFit="1" customWidth="1"/>
    <col min="4" max="4" width="28.28515625" style="2" bestFit="1" customWidth="1"/>
    <col min="5" max="5" width="5.140625" style="24" customWidth="1"/>
    <col min="6" max="6" width="6.140625" style="24" customWidth="1"/>
    <col min="7" max="15" width="10.5703125" style="30" customWidth="1"/>
    <col min="16" max="16" width="14.85546875" style="2" customWidth="1"/>
    <col min="17" max="16384" width="9.140625" style="2"/>
  </cols>
  <sheetData>
    <row r="1" spans="1:17" ht="15" x14ac:dyDescent="0.2">
      <c r="A1" s="172" t="s">
        <v>187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7" s="1" customFormat="1" ht="18.75" x14ac:dyDescent="0.2">
      <c r="A2" s="172" t="s">
        <v>239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7" s="4" customFormat="1" ht="15" x14ac:dyDescent="0.2">
      <c r="A3" s="25" t="s">
        <v>202</v>
      </c>
      <c r="B3" s="25"/>
      <c r="C3" s="25"/>
      <c r="D3" s="25"/>
      <c r="E3" s="5"/>
      <c r="F3" s="5"/>
      <c r="G3" s="5"/>
      <c r="H3" s="5"/>
      <c r="I3" s="5"/>
      <c r="J3" s="5"/>
      <c r="K3" s="5"/>
      <c r="L3" s="5"/>
      <c r="M3" s="5"/>
      <c r="N3" s="3"/>
      <c r="O3" s="5"/>
    </row>
    <row r="4" spans="1:17" s="12" customFormat="1" ht="21.75" customHeight="1" x14ac:dyDescent="0.2">
      <c r="A4" s="170" t="s">
        <v>81</v>
      </c>
      <c r="B4" s="170" t="s">
        <v>82</v>
      </c>
      <c r="C4" s="170" t="s">
        <v>209</v>
      </c>
      <c r="D4" s="170"/>
      <c r="E4" s="170" t="s">
        <v>19</v>
      </c>
      <c r="F4" s="170" t="s">
        <v>20</v>
      </c>
      <c r="G4" s="171" t="s">
        <v>170</v>
      </c>
      <c r="H4" s="171" t="s">
        <v>171</v>
      </c>
      <c r="I4" s="171" t="s">
        <v>173</v>
      </c>
      <c r="J4" s="171" t="s">
        <v>172</v>
      </c>
      <c r="K4" s="170" t="s">
        <v>174</v>
      </c>
      <c r="L4" s="170" t="s">
        <v>177</v>
      </c>
      <c r="M4" s="171" t="s">
        <v>178</v>
      </c>
      <c r="N4" s="171" t="s">
        <v>179</v>
      </c>
      <c r="O4" s="170" t="s">
        <v>203</v>
      </c>
      <c r="P4" s="170" t="s">
        <v>180</v>
      </c>
    </row>
    <row r="5" spans="1:17" s="13" customFormat="1" ht="54" customHeight="1" x14ac:dyDescent="0.2">
      <c r="A5" s="170"/>
      <c r="B5" s="170"/>
      <c r="C5" s="170"/>
      <c r="D5" s="170"/>
      <c r="E5" s="170"/>
      <c r="F5" s="170"/>
      <c r="G5" s="171"/>
      <c r="H5" s="171"/>
      <c r="I5" s="171"/>
      <c r="J5" s="171"/>
      <c r="K5" s="170"/>
      <c r="L5" s="170"/>
      <c r="M5" s="171"/>
      <c r="N5" s="171"/>
      <c r="O5" s="170"/>
      <c r="P5" s="170"/>
    </row>
    <row r="6" spans="1:17" s="13" customFormat="1" ht="12" customHeight="1" x14ac:dyDescent="0.2">
      <c r="A6" s="170"/>
      <c r="B6" s="170"/>
      <c r="C6" s="170"/>
      <c r="D6" s="170"/>
      <c r="E6" s="170"/>
      <c r="F6" s="170"/>
      <c r="G6" s="171" t="s">
        <v>43</v>
      </c>
      <c r="H6" s="171" t="s">
        <v>44</v>
      </c>
      <c r="I6" s="171" t="s">
        <v>44</v>
      </c>
      <c r="J6" s="171" t="s">
        <v>43</v>
      </c>
      <c r="K6" s="171" t="s">
        <v>175</v>
      </c>
      <c r="L6" s="171" t="s">
        <v>176</v>
      </c>
      <c r="M6" s="171" t="s">
        <v>43</v>
      </c>
      <c r="N6" s="171" t="s">
        <v>44</v>
      </c>
      <c r="O6" s="171" t="s">
        <v>45</v>
      </c>
      <c r="P6" s="170"/>
    </row>
    <row r="7" spans="1:17" s="13" customFormat="1" ht="12" customHeight="1" x14ac:dyDescent="0.2">
      <c r="A7" s="170"/>
      <c r="B7" s="170"/>
      <c r="C7" s="170"/>
      <c r="D7" s="170"/>
      <c r="E7" s="170"/>
      <c r="F7" s="170"/>
      <c r="G7" s="171"/>
      <c r="H7" s="171"/>
      <c r="I7" s="171"/>
      <c r="J7" s="171"/>
      <c r="K7" s="171"/>
      <c r="L7" s="171"/>
      <c r="M7" s="171"/>
      <c r="N7" s="171"/>
      <c r="O7" s="171"/>
      <c r="P7" s="170"/>
    </row>
    <row r="8" spans="1:17" s="14" customFormat="1" ht="16.5" customHeight="1" x14ac:dyDescent="0.2">
      <c r="A8" s="151">
        <v>1</v>
      </c>
      <c r="B8" s="151">
        <v>2</v>
      </c>
      <c r="C8" s="176">
        <v>3</v>
      </c>
      <c r="D8" s="176"/>
      <c r="E8" s="151">
        <v>4</v>
      </c>
      <c r="F8" s="151">
        <v>5</v>
      </c>
      <c r="G8" s="151">
        <v>6</v>
      </c>
      <c r="H8" s="151">
        <v>7</v>
      </c>
      <c r="I8" s="151">
        <v>8</v>
      </c>
      <c r="J8" s="151">
        <v>9</v>
      </c>
      <c r="K8" s="151">
        <v>10</v>
      </c>
      <c r="L8" s="151">
        <v>11</v>
      </c>
      <c r="M8" s="151">
        <v>12</v>
      </c>
      <c r="N8" s="151">
        <v>13</v>
      </c>
      <c r="O8" s="151">
        <v>14</v>
      </c>
      <c r="P8" s="151">
        <v>15</v>
      </c>
    </row>
    <row r="9" spans="1:17" s="3" customFormat="1" ht="21" customHeight="1" x14ac:dyDescent="0.2">
      <c r="A9" s="161" t="s">
        <v>83</v>
      </c>
      <c r="B9" s="162" t="s">
        <v>84</v>
      </c>
      <c r="C9" s="162"/>
      <c r="D9" s="163"/>
      <c r="E9" s="164"/>
      <c r="F9" s="164"/>
      <c r="G9" s="165">
        <f>G10+G26</f>
        <v>0</v>
      </c>
      <c r="H9" s="165">
        <f t="shared" ref="H9:O9" si="0">H10+H26</f>
        <v>0</v>
      </c>
      <c r="I9" s="165">
        <f t="shared" si="0"/>
        <v>0</v>
      </c>
      <c r="J9" s="165">
        <f t="shared" si="0"/>
        <v>0</v>
      </c>
      <c r="K9" s="165">
        <f t="shared" si="0"/>
        <v>0</v>
      </c>
      <c r="L9" s="165">
        <f t="shared" si="0"/>
        <v>0</v>
      </c>
      <c r="M9" s="165">
        <f t="shared" si="0"/>
        <v>0</v>
      </c>
      <c r="N9" s="165">
        <f t="shared" si="0"/>
        <v>0</v>
      </c>
      <c r="O9" s="165">
        <f t="shared" si="0"/>
        <v>0</v>
      </c>
      <c r="P9" s="166"/>
      <c r="Q9" s="7"/>
    </row>
    <row r="10" spans="1:17" s="3" customFormat="1" ht="21" customHeight="1" x14ac:dyDescent="0.2">
      <c r="A10" s="80" t="s">
        <v>85</v>
      </c>
      <c r="B10" s="62" t="s">
        <v>86</v>
      </c>
      <c r="C10" s="62"/>
      <c r="D10" s="65"/>
      <c r="E10" s="152"/>
      <c r="F10" s="79">
        <f>F12+F19</f>
        <v>0</v>
      </c>
      <c r="G10" s="26">
        <f t="shared" ref="G10:O10" si="1">G11+G18</f>
        <v>0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66"/>
    </row>
    <row r="11" spans="1:17" s="3" customFormat="1" ht="21" customHeight="1" x14ac:dyDescent="0.2">
      <c r="A11" s="81" t="s">
        <v>87</v>
      </c>
      <c r="B11" s="61" t="s">
        <v>88</v>
      </c>
      <c r="C11" s="61"/>
      <c r="D11" s="64"/>
      <c r="E11" s="153"/>
      <c r="F11" s="37"/>
      <c r="G11" s="34">
        <f>SUM(G12+G17)</f>
        <v>0</v>
      </c>
      <c r="H11" s="34">
        <f t="shared" ref="H11:O11" si="2">SUM(H12+H17)</f>
        <v>0</v>
      </c>
      <c r="I11" s="34">
        <f t="shared" si="2"/>
        <v>0</v>
      </c>
      <c r="J11" s="34">
        <f t="shared" si="2"/>
        <v>0</v>
      </c>
      <c r="K11" s="34">
        <f t="shared" si="2"/>
        <v>0</v>
      </c>
      <c r="L11" s="34">
        <f t="shared" si="2"/>
        <v>0</v>
      </c>
      <c r="M11" s="34">
        <f t="shared" si="2"/>
        <v>0</v>
      </c>
      <c r="N11" s="34">
        <f t="shared" si="2"/>
        <v>0</v>
      </c>
      <c r="O11" s="34">
        <f t="shared" si="2"/>
        <v>0</v>
      </c>
      <c r="P11" s="67"/>
    </row>
    <row r="12" spans="1:17" s="3" customFormat="1" ht="21" customHeight="1" x14ac:dyDescent="0.2">
      <c r="A12" s="82" t="s">
        <v>90</v>
      </c>
      <c r="B12" s="60" t="s">
        <v>91</v>
      </c>
      <c r="C12" s="60"/>
      <c r="D12" s="59"/>
      <c r="E12" s="153"/>
      <c r="F12" s="39">
        <f>SUM(F13:F16)</f>
        <v>0</v>
      </c>
      <c r="G12" s="47"/>
      <c r="H12" s="47"/>
      <c r="I12" s="47"/>
      <c r="J12" s="47"/>
      <c r="K12" s="47"/>
      <c r="L12" s="47"/>
      <c r="M12" s="44"/>
      <c r="N12" s="44"/>
      <c r="O12" s="47"/>
      <c r="P12" s="68"/>
    </row>
    <row r="13" spans="1:17" s="3" customFormat="1" ht="21" customHeight="1" x14ac:dyDescent="0.2">
      <c r="A13" s="109"/>
      <c r="B13" s="100"/>
      <c r="C13" s="102" t="s">
        <v>223</v>
      </c>
      <c r="D13" s="103" t="s">
        <v>204</v>
      </c>
      <c r="E13" s="154">
        <v>17</v>
      </c>
      <c r="F13" s="35"/>
      <c r="G13" s="29"/>
      <c r="H13" s="29"/>
      <c r="I13" s="29"/>
      <c r="J13" s="29"/>
      <c r="K13" s="29"/>
      <c r="L13" s="29"/>
      <c r="M13" s="43"/>
      <c r="N13" s="43"/>
      <c r="O13" s="29"/>
      <c r="P13" s="68"/>
    </row>
    <row r="14" spans="1:17" s="3" customFormat="1" ht="21" customHeight="1" x14ac:dyDescent="0.2">
      <c r="A14" s="110"/>
      <c r="C14" s="102" t="s">
        <v>224</v>
      </c>
      <c r="D14" s="103" t="s">
        <v>205</v>
      </c>
      <c r="E14" s="154">
        <v>17</v>
      </c>
      <c r="F14" s="35"/>
      <c r="G14" s="29"/>
      <c r="H14" s="29"/>
      <c r="I14" s="29"/>
      <c r="J14" s="29"/>
      <c r="K14" s="29"/>
      <c r="L14" s="29"/>
      <c r="M14" s="43"/>
      <c r="N14" s="43"/>
      <c r="O14" s="29"/>
      <c r="P14" s="68"/>
    </row>
    <row r="15" spans="1:17" s="3" customFormat="1" ht="21" customHeight="1" x14ac:dyDescent="0.2">
      <c r="A15" s="110"/>
      <c r="C15" s="104" t="s">
        <v>225</v>
      </c>
      <c r="D15" s="105" t="s">
        <v>206</v>
      </c>
      <c r="E15" s="154">
        <v>16</v>
      </c>
      <c r="F15" s="35"/>
      <c r="G15" s="29"/>
      <c r="H15" s="29"/>
      <c r="I15" s="29"/>
      <c r="J15" s="29"/>
      <c r="K15" s="29"/>
      <c r="L15" s="29"/>
      <c r="M15" s="43"/>
      <c r="N15" s="43"/>
      <c r="O15" s="29"/>
      <c r="P15" s="68"/>
    </row>
    <row r="16" spans="1:17" s="3" customFormat="1" ht="21" customHeight="1" x14ac:dyDescent="0.2">
      <c r="A16" s="111"/>
      <c r="B16" s="101"/>
      <c r="C16" s="104" t="s">
        <v>226</v>
      </c>
      <c r="D16" s="116" t="s">
        <v>210</v>
      </c>
      <c r="E16" s="154">
        <v>16</v>
      </c>
      <c r="F16" s="35"/>
      <c r="G16" s="29"/>
      <c r="H16" s="29"/>
      <c r="I16" s="29"/>
      <c r="J16" s="29"/>
      <c r="K16" s="29"/>
      <c r="L16" s="29"/>
      <c r="M16" s="43"/>
      <c r="N16" s="43"/>
      <c r="O16" s="29"/>
      <c r="P16" s="68"/>
    </row>
    <row r="17" spans="1:16" s="3" customFormat="1" ht="21" customHeight="1" x14ac:dyDescent="0.2">
      <c r="A17" s="97" t="s">
        <v>89</v>
      </c>
      <c r="B17" s="60" t="s">
        <v>169</v>
      </c>
      <c r="C17" s="98"/>
      <c r="D17" s="99"/>
      <c r="E17" s="154"/>
      <c r="F17" s="35"/>
      <c r="G17" s="29"/>
      <c r="H17" s="29"/>
      <c r="I17" s="29"/>
      <c r="J17" s="29"/>
      <c r="K17" s="29"/>
      <c r="L17" s="29"/>
      <c r="M17" s="46"/>
      <c r="N17" s="43"/>
      <c r="O17" s="29"/>
      <c r="P17" s="68"/>
    </row>
    <row r="18" spans="1:16" s="3" customFormat="1" ht="21" customHeight="1" x14ac:dyDescent="0.2">
      <c r="A18" s="81" t="s">
        <v>92</v>
      </c>
      <c r="B18" s="61" t="s">
        <v>93</v>
      </c>
      <c r="C18" s="106"/>
      <c r="D18" s="107"/>
      <c r="E18" s="154"/>
      <c r="F18" s="35"/>
      <c r="G18" s="33">
        <f>G19+G25</f>
        <v>0</v>
      </c>
      <c r="H18" s="33">
        <f t="shared" ref="H18:O18" si="3">H19+H25</f>
        <v>0</v>
      </c>
      <c r="I18" s="33">
        <f>I19+I25</f>
        <v>0</v>
      </c>
      <c r="J18" s="33">
        <f t="shared" si="3"/>
        <v>0</v>
      </c>
      <c r="K18" s="33">
        <f t="shared" si="3"/>
        <v>0</v>
      </c>
      <c r="L18" s="33">
        <f t="shared" si="3"/>
        <v>0</v>
      </c>
      <c r="M18" s="33">
        <f t="shared" si="3"/>
        <v>0</v>
      </c>
      <c r="N18" s="33">
        <f t="shared" si="3"/>
        <v>0</v>
      </c>
      <c r="O18" s="33">
        <f t="shared" si="3"/>
        <v>0</v>
      </c>
      <c r="P18" s="69"/>
    </row>
    <row r="19" spans="1:16" s="3" customFormat="1" ht="21" customHeight="1" x14ac:dyDescent="0.2">
      <c r="A19" s="82" t="s">
        <v>94</v>
      </c>
      <c r="B19" s="60" t="s">
        <v>95</v>
      </c>
      <c r="C19" s="108"/>
      <c r="D19" s="88"/>
      <c r="E19" s="154"/>
      <c r="F19" s="39">
        <f>SUM(F20:F24)</f>
        <v>0</v>
      </c>
      <c r="G19" s="47">
        <v>0</v>
      </c>
      <c r="H19" s="47">
        <f>SUM(H20:H24)</f>
        <v>0</v>
      </c>
      <c r="I19" s="47">
        <v>0</v>
      </c>
      <c r="J19" s="47">
        <v>0</v>
      </c>
      <c r="K19" s="47">
        <v>0</v>
      </c>
      <c r="L19" s="47">
        <v>0</v>
      </c>
      <c r="M19" s="44">
        <v>0</v>
      </c>
      <c r="N19" s="44">
        <v>0</v>
      </c>
      <c r="O19" s="47">
        <f>SUM(O20:O24)</f>
        <v>0</v>
      </c>
      <c r="P19" s="67"/>
    </row>
    <row r="20" spans="1:16" s="3" customFormat="1" ht="21" customHeight="1" x14ac:dyDescent="0.2">
      <c r="A20" s="109"/>
      <c r="B20" s="100"/>
      <c r="C20" s="102" t="s">
        <v>227</v>
      </c>
      <c r="D20" s="103" t="s">
        <v>207</v>
      </c>
      <c r="E20" s="154">
        <v>14</v>
      </c>
      <c r="F20" s="35"/>
      <c r="G20" s="46"/>
      <c r="H20" s="29"/>
      <c r="I20" s="45"/>
      <c r="J20" s="46"/>
      <c r="K20" s="46"/>
      <c r="L20" s="46"/>
      <c r="M20" s="46"/>
      <c r="N20" s="46"/>
      <c r="O20" s="46"/>
      <c r="P20" s="67"/>
    </row>
    <row r="21" spans="1:16" s="3" customFormat="1" ht="21" customHeight="1" x14ac:dyDescent="0.2">
      <c r="A21" s="110"/>
      <c r="C21" s="104" t="s">
        <v>185</v>
      </c>
      <c r="D21" s="105" t="s">
        <v>181</v>
      </c>
      <c r="E21" s="154">
        <v>11</v>
      </c>
      <c r="F21" s="35"/>
      <c r="G21" s="46"/>
      <c r="H21" s="29"/>
      <c r="I21" s="45"/>
      <c r="J21" s="46"/>
      <c r="K21" s="46"/>
      <c r="L21" s="46"/>
      <c r="M21" s="46"/>
      <c r="N21" s="46"/>
      <c r="O21" s="46"/>
      <c r="P21" s="112"/>
    </row>
    <row r="22" spans="1:16" s="3" customFormat="1" ht="21" customHeight="1" x14ac:dyDescent="0.2">
      <c r="A22" s="110"/>
      <c r="C22" s="104" t="s">
        <v>228</v>
      </c>
      <c r="D22" s="105" t="s">
        <v>208</v>
      </c>
      <c r="E22" s="154">
        <v>5</v>
      </c>
      <c r="F22" s="35"/>
      <c r="G22" s="46"/>
      <c r="H22" s="29"/>
      <c r="I22" s="45"/>
      <c r="J22" s="46"/>
      <c r="K22" s="46"/>
      <c r="L22" s="46"/>
      <c r="M22" s="46"/>
      <c r="N22" s="46"/>
      <c r="O22" s="46"/>
      <c r="P22" s="67"/>
    </row>
    <row r="23" spans="1:16" s="3" customFormat="1" ht="21" customHeight="1" x14ac:dyDescent="0.2">
      <c r="A23" s="110"/>
      <c r="C23" s="104" t="s">
        <v>186</v>
      </c>
      <c r="D23" s="105" t="s">
        <v>182</v>
      </c>
      <c r="E23" s="154">
        <v>3</v>
      </c>
      <c r="F23" s="35"/>
      <c r="G23" s="46"/>
      <c r="H23" s="29"/>
      <c r="I23" s="45"/>
      <c r="J23" s="46"/>
      <c r="K23" s="46"/>
      <c r="L23" s="46"/>
      <c r="M23" s="46"/>
      <c r="N23" s="46"/>
      <c r="O23" s="46"/>
      <c r="P23" s="67"/>
    </row>
    <row r="24" spans="1:16" s="3" customFormat="1" ht="21" customHeight="1" x14ac:dyDescent="0.2">
      <c r="A24" s="110"/>
      <c r="C24" s="104" t="s">
        <v>184</v>
      </c>
      <c r="D24" s="105" t="s">
        <v>183</v>
      </c>
      <c r="E24" s="154">
        <v>3</v>
      </c>
      <c r="F24" s="35"/>
      <c r="G24" s="46"/>
      <c r="H24" s="29"/>
      <c r="I24" s="45"/>
      <c r="J24" s="46"/>
      <c r="K24" s="46"/>
      <c r="L24" s="46"/>
      <c r="M24" s="46"/>
      <c r="N24" s="46"/>
      <c r="O24" s="46"/>
      <c r="P24" s="67"/>
    </row>
    <row r="25" spans="1:16" s="3" customFormat="1" ht="21" customHeight="1" x14ac:dyDescent="0.2">
      <c r="A25" s="82" t="s">
        <v>211</v>
      </c>
      <c r="B25" s="60" t="s">
        <v>222</v>
      </c>
      <c r="C25" s="108"/>
      <c r="D25" s="88"/>
      <c r="E25" s="154"/>
      <c r="F25" s="39">
        <f>SUM(F26:F31)</f>
        <v>0</v>
      </c>
      <c r="G25" s="29"/>
      <c r="H25" s="47"/>
      <c r="I25" s="44"/>
      <c r="J25" s="47"/>
      <c r="K25" s="47"/>
      <c r="L25" s="47"/>
      <c r="M25" s="44"/>
      <c r="N25" s="44"/>
      <c r="O25" s="47"/>
      <c r="P25" s="67"/>
    </row>
    <row r="26" spans="1:16" s="3" customFormat="1" ht="21.75" customHeight="1" x14ac:dyDescent="0.2">
      <c r="A26" s="96" t="s">
        <v>111</v>
      </c>
      <c r="B26" s="62" t="s">
        <v>96</v>
      </c>
      <c r="C26" s="62"/>
      <c r="D26" s="63"/>
      <c r="E26" s="28"/>
      <c r="F26" s="28"/>
      <c r="G26" s="27">
        <f>G27+G43</f>
        <v>0</v>
      </c>
      <c r="H26" s="27">
        <f t="shared" ref="H26:O26" si="4">H27+H43</f>
        <v>0</v>
      </c>
      <c r="I26" s="27">
        <f t="shared" si="4"/>
        <v>0</v>
      </c>
      <c r="J26" s="27">
        <f t="shared" si="4"/>
        <v>0</v>
      </c>
      <c r="K26" s="27">
        <f t="shared" si="4"/>
        <v>0</v>
      </c>
      <c r="L26" s="27">
        <f t="shared" si="4"/>
        <v>0</v>
      </c>
      <c r="M26" s="27">
        <f t="shared" si="4"/>
        <v>0</v>
      </c>
      <c r="N26" s="27">
        <f t="shared" si="4"/>
        <v>0</v>
      </c>
      <c r="O26" s="27">
        <f t="shared" si="4"/>
        <v>0</v>
      </c>
      <c r="P26" s="70"/>
    </row>
    <row r="27" spans="1:16" s="3" customFormat="1" ht="21.75" customHeight="1" x14ac:dyDescent="0.2">
      <c r="A27" s="86" t="s">
        <v>112</v>
      </c>
      <c r="B27" s="87" t="s">
        <v>97</v>
      </c>
      <c r="C27" s="87"/>
      <c r="D27" s="88"/>
      <c r="E27" s="154"/>
      <c r="F27" s="35"/>
      <c r="G27" s="34">
        <f>SUM(G28:G42)</f>
        <v>0</v>
      </c>
      <c r="H27" s="34">
        <f t="shared" ref="H27:O27" si="5">SUM(H28:H42)</f>
        <v>0</v>
      </c>
      <c r="I27" s="34">
        <f t="shared" si="5"/>
        <v>0</v>
      </c>
      <c r="J27" s="34">
        <f t="shared" si="5"/>
        <v>0</v>
      </c>
      <c r="K27" s="34">
        <f t="shared" si="5"/>
        <v>0</v>
      </c>
      <c r="L27" s="34">
        <f t="shared" si="5"/>
        <v>0</v>
      </c>
      <c r="M27" s="34">
        <f t="shared" si="5"/>
        <v>0</v>
      </c>
      <c r="N27" s="34">
        <f t="shared" si="5"/>
        <v>0</v>
      </c>
      <c r="O27" s="34">
        <f t="shared" si="5"/>
        <v>0</v>
      </c>
      <c r="P27" s="67"/>
    </row>
    <row r="28" spans="1:16" s="3" customFormat="1" ht="21.75" customHeight="1" x14ac:dyDescent="0.2">
      <c r="A28" s="89" t="s">
        <v>7</v>
      </c>
      <c r="B28" s="90" t="s">
        <v>98</v>
      </c>
      <c r="C28" s="90"/>
      <c r="D28" s="91"/>
      <c r="E28" s="154"/>
      <c r="F28" s="35"/>
      <c r="G28" s="46"/>
      <c r="H28" s="149"/>
      <c r="I28" s="46"/>
      <c r="J28" s="46"/>
      <c r="K28" s="46"/>
      <c r="L28" s="46"/>
      <c r="M28" s="46"/>
      <c r="N28" s="46"/>
      <c r="O28" s="46"/>
      <c r="P28" s="167"/>
    </row>
    <row r="29" spans="1:16" s="3" customFormat="1" ht="21.75" customHeight="1" x14ac:dyDescent="0.2">
      <c r="A29" s="82" t="s">
        <v>15</v>
      </c>
      <c r="B29" s="60" t="s">
        <v>99</v>
      </c>
      <c r="C29" s="60"/>
      <c r="D29" s="59"/>
      <c r="E29" s="153"/>
      <c r="F29" s="35"/>
      <c r="G29" s="29"/>
      <c r="H29" s="149"/>
      <c r="I29" s="29"/>
      <c r="J29" s="29"/>
      <c r="K29" s="46"/>
      <c r="L29" s="46"/>
      <c r="M29" s="46"/>
      <c r="N29" s="46"/>
      <c r="O29" s="29"/>
      <c r="P29" s="71"/>
    </row>
    <row r="30" spans="1:16" s="3" customFormat="1" ht="21.75" customHeight="1" x14ac:dyDescent="0.2">
      <c r="A30" s="82" t="s">
        <v>8</v>
      </c>
      <c r="B30" s="60" t="s">
        <v>100</v>
      </c>
      <c r="C30" s="60"/>
      <c r="D30" s="59"/>
      <c r="E30" s="153"/>
      <c r="F30" s="35"/>
      <c r="G30" s="31"/>
      <c r="H30" s="149"/>
      <c r="I30" s="31"/>
      <c r="J30" s="31"/>
      <c r="K30" s="46"/>
      <c r="L30" s="46"/>
      <c r="M30" s="46"/>
      <c r="N30" s="46"/>
      <c r="O30" s="31"/>
      <c r="P30" s="72"/>
    </row>
    <row r="31" spans="1:16" ht="21.75" customHeight="1" x14ac:dyDescent="0.2">
      <c r="A31" s="82" t="s">
        <v>113</v>
      </c>
      <c r="B31" s="60" t="s">
        <v>101</v>
      </c>
      <c r="C31" s="60"/>
      <c r="D31" s="58"/>
      <c r="E31" s="154"/>
      <c r="F31" s="35"/>
      <c r="G31" s="31"/>
      <c r="H31" s="149"/>
      <c r="I31" s="29"/>
      <c r="J31" s="31"/>
      <c r="K31" s="46"/>
      <c r="L31" s="46"/>
      <c r="M31" s="46"/>
      <c r="N31" s="46"/>
      <c r="O31" s="29"/>
      <c r="P31" s="73"/>
    </row>
    <row r="32" spans="1:16" ht="21.75" customHeight="1" x14ac:dyDescent="0.2">
      <c r="A32" s="82" t="s">
        <v>114</v>
      </c>
      <c r="B32" s="60" t="s">
        <v>102</v>
      </c>
      <c r="C32" s="60"/>
      <c r="D32" s="58"/>
      <c r="E32" s="154"/>
      <c r="F32" s="35"/>
      <c r="G32" s="31"/>
      <c r="H32" s="149"/>
      <c r="I32" s="29"/>
      <c r="J32" s="31"/>
      <c r="K32" s="46"/>
      <c r="L32" s="46"/>
      <c r="M32" s="46"/>
      <c r="N32" s="46"/>
      <c r="O32" s="29"/>
      <c r="P32" s="73"/>
    </row>
    <row r="33" spans="1:16" ht="21.75" customHeight="1" x14ac:dyDescent="0.2">
      <c r="A33" s="82" t="s">
        <v>115</v>
      </c>
      <c r="B33" s="60" t="s">
        <v>103</v>
      </c>
      <c r="C33" s="60"/>
      <c r="D33" s="58"/>
      <c r="E33" s="154"/>
      <c r="F33" s="35"/>
      <c r="G33" s="29"/>
      <c r="H33" s="149"/>
      <c r="I33" s="29"/>
      <c r="J33" s="29"/>
      <c r="K33" s="46"/>
      <c r="L33" s="46"/>
      <c r="M33" s="46"/>
      <c r="N33" s="46"/>
      <c r="O33" s="29"/>
      <c r="P33" s="73"/>
    </row>
    <row r="34" spans="1:16" ht="21.75" customHeight="1" x14ac:dyDescent="0.2">
      <c r="A34" s="82" t="s">
        <v>116</v>
      </c>
      <c r="B34" s="60" t="s">
        <v>104</v>
      </c>
      <c r="C34" s="60"/>
      <c r="D34" s="58"/>
      <c r="E34" s="154"/>
      <c r="F34" s="35"/>
      <c r="G34" s="29"/>
      <c r="H34" s="149"/>
      <c r="I34" s="29"/>
      <c r="J34" s="29"/>
      <c r="K34" s="46"/>
      <c r="L34" s="46"/>
      <c r="M34" s="46"/>
      <c r="N34" s="46"/>
      <c r="O34" s="29"/>
      <c r="P34" s="73"/>
    </row>
    <row r="35" spans="1:16" ht="21.75" customHeight="1" x14ac:dyDescent="0.2">
      <c r="A35" s="82" t="s">
        <v>117</v>
      </c>
      <c r="B35" s="60" t="s">
        <v>105</v>
      </c>
      <c r="C35" s="60"/>
      <c r="D35" s="58"/>
      <c r="E35" s="154"/>
      <c r="F35" s="35"/>
      <c r="G35" s="29"/>
      <c r="H35" s="149"/>
      <c r="I35" s="29"/>
      <c r="J35" s="29"/>
      <c r="K35" s="46"/>
      <c r="L35" s="46"/>
      <c r="M35" s="46"/>
      <c r="N35" s="46"/>
      <c r="O35" s="29"/>
      <c r="P35" s="73"/>
    </row>
    <row r="36" spans="1:16" ht="21.75" customHeight="1" x14ac:dyDescent="0.2">
      <c r="A36" s="82" t="s">
        <v>36</v>
      </c>
      <c r="B36" s="60" t="s">
        <v>106</v>
      </c>
      <c r="C36" s="60"/>
      <c r="D36" s="58"/>
      <c r="E36" s="35"/>
      <c r="F36" s="35"/>
      <c r="G36" s="29"/>
      <c r="H36" s="149"/>
      <c r="I36" s="29"/>
      <c r="J36" s="29"/>
      <c r="K36" s="46"/>
      <c r="L36" s="46"/>
      <c r="M36" s="46"/>
      <c r="N36" s="46"/>
      <c r="O36" s="29"/>
      <c r="P36" s="73"/>
    </row>
    <row r="37" spans="1:16" ht="21.75" customHeight="1" x14ac:dyDescent="0.2">
      <c r="A37" s="82" t="s">
        <v>193</v>
      </c>
      <c r="B37" s="60" t="s">
        <v>212</v>
      </c>
      <c r="C37" s="60"/>
      <c r="D37" s="58"/>
      <c r="E37" s="35"/>
      <c r="F37" s="35"/>
      <c r="G37" s="29"/>
      <c r="H37" s="149"/>
      <c r="I37" s="29"/>
      <c r="J37" s="29"/>
      <c r="K37" s="46"/>
      <c r="L37" s="46"/>
      <c r="M37" s="46"/>
      <c r="N37" s="46"/>
      <c r="O37" s="29"/>
      <c r="P37" s="73"/>
    </row>
    <row r="38" spans="1:16" ht="21.75" customHeight="1" x14ac:dyDescent="0.2">
      <c r="A38" s="82" t="s">
        <v>42</v>
      </c>
      <c r="B38" s="60" t="s">
        <v>107</v>
      </c>
      <c r="C38" s="60"/>
      <c r="D38" s="58"/>
      <c r="E38" s="35"/>
      <c r="F38" s="35"/>
      <c r="G38" s="29"/>
      <c r="H38" s="149"/>
      <c r="I38" s="29"/>
      <c r="J38" s="29"/>
      <c r="K38" s="46"/>
      <c r="L38" s="46"/>
      <c r="M38" s="46"/>
      <c r="N38" s="46"/>
      <c r="O38" s="29"/>
      <c r="P38" s="73"/>
    </row>
    <row r="39" spans="1:16" ht="21.75" customHeight="1" x14ac:dyDescent="0.2">
      <c r="A39" s="82" t="s">
        <v>11</v>
      </c>
      <c r="B39" s="60" t="s">
        <v>108</v>
      </c>
      <c r="C39" s="60"/>
      <c r="D39" s="58"/>
      <c r="E39" s="35"/>
      <c r="F39" s="35"/>
      <c r="G39" s="29"/>
      <c r="H39" s="149"/>
      <c r="I39" s="29"/>
      <c r="J39" s="29"/>
      <c r="K39" s="46"/>
      <c r="L39" s="46"/>
      <c r="M39" s="46"/>
      <c r="N39" s="46"/>
      <c r="O39" s="29"/>
      <c r="P39" s="73"/>
    </row>
    <row r="40" spans="1:16" ht="21.75" customHeight="1" x14ac:dyDescent="0.2">
      <c r="A40" s="82" t="s">
        <v>118</v>
      </c>
      <c r="B40" s="60" t="s">
        <v>109</v>
      </c>
      <c r="C40" s="60"/>
      <c r="D40" s="58"/>
      <c r="E40" s="35"/>
      <c r="F40" s="35"/>
      <c r="G40" s="29"/>
      <c r="H40" s="149"/>
      <c r="I40" s="29"/>
      <c r="J40" s="29"/>
      <c r="K40" s="46"/>
      <c r="L40" s="46"/>
      <c r="M40" s="46"/>
      <c r="N40" s="46"/>
      <c r="O40" s="29"/>
      <c r="P40" s="73"/>
    </row>
    <row r="41" spans="1:16" ht="21.75" customHeight="1" x14ac:dyDescent="0.2">
      <c r="A41" s="82" t="s">
        <v>75</v>
      </c>
      <c r="B41" s="60" t="s">
        <v>110</v>
      </c>
      <c r="C41" s="60"/>
      <c r="D41" s="58"/>
      <c r="E41" s="35"/>
      <c r="F41" s="35"/>
      <c r="G41" s="29"/>
      <c r="H41" s="149"/>
      <c r="I41" s="29"/>
      <c r="J41" s="29"/>
      <c r="K41" s="46"/>
      <c r="L41" s="46"/>
      <c r="M41" s="46"/>
      <c r="N41" s="46"/>
      <c r="O41" s="29"/>
      <c r="P41" s="73"/>
    </row>
    <row r="42" spans="1:16" ht="21.75" customHeight="1" x14ac:dyDescent="0.2">
      <c r="A42" s="82" t="s">
        <v>77</v>
      </c>
      <c r="B42" s="60" t="s">
        <v>229</v>
      </c>
      <c r="C42" s="60"/>
      <c r="D42" s="58"/>
      <c r="E42" s="35"/>
      <c r="F42" s="35"/>
      <c r="G42" s="29"/>
      <c r="H42" s="149"/>
      <c r="I42" s="29"/>
      <c r="J42" s="29"/>
      <c r="K42" s="46"/>
      <c r="L42" s="46"/>
      <c r="M42" s="46"/>
      <c r="N42" s="46"/>
      <c r="O42" s="29"/>
      <c r="P42" s="73"/>
    </row>
    <row r="43" spans="1:16" s="3" customFormat="1" ht="21.75" customHeight="1" x14ac:dyDescent="0.2">
      <c r="A43" s="81" t="s">
        <v>112</v>
      </c>
      <c r="B43" s="61" t="s">
        <v>119</v>
      </c>
      <c r="C43" s="61"/>
      <c r="D43" s="59"/>
      <c r="E43" s="37"/>
      <c r="F43" s="37"/>
      <c r="G43" s="34">
        <f>SUM(G44:G45)</f>
        <v>0</v>
      </c>
      <c r="H43" s="34">
        <f t="shared" ref="H43:O43" si="6">SUM(H44:H45)</f>
        <v>0</v>
      </c>
      <c r="I43" s="34">
        <f t="shared" si="6"/>
        <v>0</v>
      </c>
      <c r="J43" s="34">
        <f t="shared" si="6"/>
        <v>0</v>
      </c>
      <c r="K43" s="34">
        <f t="shared" si="6"/>
        <v>0</v>
      </c>
      <c r="L43" s="34">
        <f t="shared" si="6"/>
        <v>0</v>
      </c>
      <c r="M43" s="34">
        <f t="shared" si="6"/>
        <v>0</v>
      </c>
      <c r="N43" s="34">
        <f t="shared" si="6"/>
        <v>0</v>
      </c>
      <c r="O43" s="34">
        <f t="shared" si="6"/>
        <v>0</v>
      </c>
      <c r="P43" s="73"/>
    </row>
    <row r="44" spans="1:16" s="3" customFormat="1" ht="21.75" customHeight="1" x14ac:dyDescent="0.2">
      <c r="A44" s="82" t="s">
        <v>12</v>
      </c>
      <c r="B44" s="60" t="s">
        <v>120</v>
      </c>
      <c r="C44" s="60"/>
      <c r="D44" s="59"/>
      <c r="E44" s="37"/>
      <c r="F44" s="37"/>
      <c r="G44" s="29"/>
      <c r="H44" s="149"/>
      <c r="I44" s="29"/>
      <c r="J44" s="29"/>
      <c r="K44" s="46"/>
      <c r="L44" s="46"/>
      <c r="M44" s="46"/>
      <c r="N44" s="46"/>
      <c r="O44" s="29"/>
      <c r="P44" s="73"/>
    </row>
    <row r="45" spans="1:16" ht="21.75" customHeight="1" x14ac:dyDescent="0.2">
      <c r="A45" s="82" t="s">
        <v>13</v>
      </c>
      <c r="B45" s="60" t="s">
        <v>121</v>
      </c>
      <c r="C45" s="60"/>
      <c r="D45" s="58"/>
      <c r="E45" s="35"/>
      <c r="F45" s="35"/>
      <c r="G45" s="29"/>
      <c r="H45" s="149"/>
      <c r="I45" s="29"/>
      <c r="J45" s="29"/>
      <c r="K45" s="46"/>
      <c r="L45" s="46"/>
      <c r="M45" s="46"/>
      <c r="N45" s="46"/>
      <c r="O45" s="29"/>
      <c r="P45" s="73"/>
    </row>
    <row r="46" spans="1:16" ht="21.75" customHeight="1" x14ac:dyDescent="0.2">
      <c r="A46" s="83" t="s">
        <v>122</v>
      </c>
      <c r="B46" s="56" t="s">
        <v>123</v>
      </c>
      <c r="C46" s="56"/>
      <c r="D46" s="57"/>
      <c r="E46" s="28"/>
      <c r="F46" s="28"/>
      <c r="G46" s="27">
        <f>G47+G50+G53+G58</f>
        <v>0</v>
      </c>
      <c r="H46" s="27">
        <f t="shared" ref="H46:O46" si="7">H47+H50+H53+H58</f>
        <v>0</v>
      </c>
      <c r="I46" s="27">
        <f t="shared" si="7"/>
        <v>0</v>
      </c>
      <c r="J46" s="27">
        <f t="shared" si="7"/>
        <v>0</v>
      </c>
      <c r="K46" s="27">
        <f t="shared" si="7"/>
        <v>0</v>
      </c>
      <c r="L46" s="27">
        <f t="shared" si="7"/>
        <v>0</v>
      </c>
      <c r="M46" s="27">
        <f t="shared" si="7"/>
        <v>0</v>
      </c>
      <c r="N46" s="27">
        <f t="shared" si="7"/>
        <v>0</v>
      </c>
      <c r="O46" s="27">
        <f t="shared" si="7"/>
        <v>0</v>
      </c>
      <c r="P46" s="74"/>
    </row>
    <row r="47" spans="1:16" s="3" customFormat="1" ht="21.75" customHeight="1" x14ac:dyDescent="0.2">
      <c r="A47" s="84" t="s">
        <v>124</v>
      </c>
      <c r="B47" s="54" t="s">
        <v>125</v>
      </c>
      <c r="C47" s="54"/>
      <c r="D47" s="59"/>
      <c r="E47" s="35"/>
      <c r="F47" s="35"/>
      <c r="G47" s="33">
        <f>SUM(G48:G49)</f>
        <v>0</v>
      </c>
      <c r="H47" s="33">
        <f t="shared" ref="H47:O47" si="8">SUM(H48:H49)</f>
        <v>0</v>
      </c>
      <c r="I47" s="33">
        <f t="shared" si="8"/>
        <v>0</v>
      </c>
      <c r="J47" s="33">
        <f t="shared" si="8"/>
        <v>0</v>
      </c>
      <c r="K47" s="33">
        <f t="shared" si="8"/>
        <v>0</v>
      </c>
      <c r="L47" s="33">
        <f t="shared" si="8"/>
        <v>0</v>
      </c>
      <c r="M47" s="33">
        <f t="shared" si="8"/>
        <v>0</v>
      </c>
      <c r="N47" s="33">
        <f t="shared" si="8"/>
        <v>0</v>
      </c>
      <c r="O47" s="33">
        <f t="shared" si="8"/>
        <v>0</v>
      </c>
      <c r="P47" s="72"/>
    </row>
    <row r="48" spans="1:16" s="3" customFormat="1" ht="21.75" customHeight="1" x14ac:dyDescent="0.2">
      <c r="A48" s="85" t="s">
        <v>126</v>
      </c>
      <c r="B48" s="52" t="s">
        <v>127</v>
      </c>
      <c r="C48" s="52"/>
      <c r="D48" s="59"/>
      <c r="E48" s="35"/>
      <c r="F48" s="35"/>
      <c r="G48" s="29"/>
      <c r="H48" s="149"/>
      <c r="I48" s="29"/>
      <c r="J48" s="29"/>
      <c r="K48" s="46"/>
      <c r="L48" s="46"/>
      <c r="M48" s="46"/>
      <c r="N48" s="46"/>
      <c r="O48" s="29"/>
      <c r="P48" s="73"/>
    </row>
    <row r="49" spans="1:16" s="5" customFormat="1" ht="21.75" customHeight="1" x14ac:dyDescent="0.2">
      <c r="A49" s="85" t="s">
        <v>128</v>
      </c>
      <c r="B49" s="52" t="s">
        <v>129</v>
      </c>
      <c r="C49" s="52"/>
      <c r="D49" s="58"/>
      <c r="E49" s="37"/>
      <c r="F49" s="37"/>
      <c r="G49" s="29"/>
      <c r="H49" s="149"/>
      <c r="I49" s="29"/>
      <c r="J49" s="29"/>
      <c r="K49" s="46"/>
      <c r="L49" s="46"/>
      <c r="M49" s="46"/>
      <c r="N49" s="46"/>
      <c r="O49" s="29"/>
      <c r="P49" s="73"/>
    </row>
    <row r="50" spans="1:16" s="5" customFormat="1" ht="21.75" customHeight="1" x14ac:dyDescent="0.2">
      <c r="A50" s="84" t="s">
        <v>130</v>
      </c>
      <c r="B50" s="54" t="s">
        <v>131</v>
      </c>
      <c r="C50" s="54"/>
      <c r="D50" s="53"/>
      <c r="E50" s="37"/>
      <c r="F50" s="37"/>
      <c r="G50" s="33">
        <f>SUM(G51:G52)</f>
        <v>0</v>
      </c>
      <c r="H50" s="33">
        <f t="shared" ref="H50:O50" si="9">SUM(H51:H52)</f>
        <v>0</v>
      </c>
      <c r="I50" s="33">
        <f t="shared" si="9"/>
        <v>0</v>
      </c>
      <c r="J50" s="33">
        <f t="shared" si="9"/>
        <v>0</v>
      </c>
      <c r="K50" s="33">
        <f t="shared" si="9"/>
        <v>0</v>
      </c>
      <c r="L50" s="33">
        <f t="shared" si="9"/>
        <v>0</v>
      </c>
      <c r="M50" s="33">
        <f t="shared" si="9"/>
        <v>0</v>
      </c>
      <c r="N50" s="33">
        <f t="shared" si="9"/>
        <v>0</v>
      </c>
      <c r="O50" s="33">
        <f t="shared" si="9"/>
        <v>0</v>
      </c>
      <c r="P50" s="71"/>
    </row>
    <row r="51" spans="1:16" s="3" customFormat="1" ht="21.75" customHeight="1" x14ac:dyDescent="0.2">
      <c r="A51" s="85" t="s">
        <v>132</v>
      </c>
      <c r="B51" s="52" t="s">
        <v>133</v>
      </c>
      <c r="C51" s="52"/>
      <c r="D51" s="59"/>
      <c r="E51" s="35"/>
      <c r="F51" s="35"/>
      <c r="G51" s="29"/>
      <c r="H51" s="149"/>
      <c r="I51" s="29"/>
      <c r="J51" s="29"/>
      <c r="K51" s="46"/>
      <c r="L51" s="46"/>
      <c r="M51" s="46"/>
      <c r="N51" s="29"/>
      <c r="O51" s="29"/>
      <c r="P51" s="75"/>
    </row>
    <row r="52" spans="1:16" ht="21.75" customHeight="1" x14ac:dyDescent="0.2">
      <c r="A52" s="85" t="s">
        <v>134</v>
      </c>
      <c r="B52" s="52" t="s">
        <v>135</v>
      </c>
      <c r="C52" s="52"/>
      <c r="D52" s="58"/>
      <c r="E52" s="35"/>
      <c r="F52" s="35"/>
      <c r="G52" s="29"/>
      <c r="H52" s="149"/>
      <c r="I52" s="29"/>
      <c r="J52" s="29"/>
      <c r="K52" s="46"/>
      <c r="L52" s="46"/>
      <c r="M52" s="46"/>
      <c r="N52" s="46"/>
      <c r="O52" s="29"/>
      <c r="P52" s="73"/>
    </row>
    <row r="53" spans="1:16" ht="21" customHeight="1" x14ac:dyDescent="0.2">
      <c r="A53" s="84" t="s">
        <v>136</v>
      </c>
      <c r="B53" s="54" t="s">
        <v>137</v>
      </c>
      <c r="C53" s="54"/>
      <c r="D53" s="58"/>
      <c r="E53" s="35"/>
      <c r="F53" s="35"/>
      <c r="G53" s="33">
        <f>SUM(G54:G57)</f>
        <v>0</v>
      </c>
      <c r="H53" s="33">
        <f t="shared" ref="H53:O53" si="10">SUM(H54:H57)</f>
        <v>0</v>
      </c>
      <c r="I53" s="33">
        <f t="shared" si="10"/>
        <v>0</v>
      </c>
      <c r="J53" s="33">
        <f t="shared" si="10"/>
        <v>0</v>
      </c>
      <c r="K53" s="33">
        <f t="shared" si="10"/>
        <v>0</v>
      </c>
      <c r="L53" s="33">
        <f t="shared" si="10"/>
        <v>0</v>
      </c>
      <c r="M53" s="33">
        <f t="shared" si="10"/>
        <v>0</v>
      </c>
      <c r="N53" s="33">
        <f t="shared" si="10"/>
        <v>0</v>
      </c>
      <c r="O53" s="33">
        <f t="shared" si="10"/>
        <v>0</v>
      </c>
      <c r="P53" s="73"/>
    </row>
    <row r="54" spans="1:16" ht="21" customHeight="1" x14ac:dyDescent="0.2">
      <c r="A54" s="85" t="s">
        <v>138</v>
      </c>
      <c r="B54" s="52" t="s">
        <v>139</v>
      </c>
      <c r="C54" s="52"/>
      <c r="D54" s="58"/>
      <c r="E54" s="35"/>
      <c r="F54" s="35"/>
      <c r="G54" s="29"/>
      <c r="H54" s="149"/>
      <c r="I54" s="29"/>
      <c r="J54" s="29"/>
      <c r="K54" s="46"/>
      <c r="L54" s="46"/>
      <c r="M54" s="46"/>
      <c r="N54" s="46"/>
      <c r="O54" s="29"/>
      <c r="P54" s="75"/>
    </row>
    <row r="55" spans="1:16" ht="21" customHeight="1" x14ac:dyDescent="0.2">
      <c r="A55" s="85" t="s">
        <v>237</v>
      </c>
      <c r="B55" s="150" t="s">
        <v>238</v>
      </c>
      <c r="C55" s="52"/>
      <c r="D55" s="58"/>
      <c r="E55" s="35"/>
      <c r="F55" s="35"/>
      <c r="G55" s="29"/>
      <c r="H55" s="149"/>
      <c r="I55" s="29"/>
      <c r="J55" s="29"/>
      <c r="K55" s="46"/>
      <c r="L55" s="46"/>
      <c r="M55" s="46"/>
      <c r="N55" s="46"/>
      <c r="O55" s="29"/>
      <c r="P55" s="75"/>
    </row>
    <row r="56" spans="1:16" ht="21" customHeight="1" x14ac:dyDescent="0.2">
      <c r="A56" s="85" t="s">
        <v>213</v>
      </c>
      <c r="B56" s="52" t="s">
        <v>214</v>
      </c>
      <c r="C56" s="52"/>
      <c r="D56" s="58"/>
      <c r="E56" s="35"/>
      <c r="F56" s="35"/>
      <c r="G56" s="29"/>
      <c r="H56" s="149"/>
      <c r="I56" s="29"/>
      <c r="J56" s="29"/>
      <c r="K56" s="46"/>
      <c r="L56" s="46"/>
      <c r="M56" s="46"/>
      <c r="N56" s="46"/>
      <c r="O56" s="29"/>
      <c r="P56" s="75"/>
    </row>
    <row r="57" spans="1:16" ht="21" customHeight="1" x14ac:dyDescent="0.2">
      <c r="A57" s="85" t="s">
        <v>140</v>
      </c>
      <c r="B57" s="52" t="s">
        <v>141</v>
      </c>
      <c r="C57" s="52"/>
      <c r="D57" s="58"/>
      <c r="E57" s="35"/>
      <c r="F57" s="35"/>
      <c r="G57" s="29"/>
      <c r="H57" s="149"/>
      <c r="I57" s="29"/>
      <c r="J57" s="29"/>
      <c r="K57" s="46"/>
      <c r="L57" s="46"/>
      <c r="M57" s="46"/>
      <c r="N57" s="46"/>
      <c r="O57" s="29"/>
      <c r="P57" s="73"/>
    </row>
    <row r="58" spans="1:16" ht="21" customHeight="1" x14ac:dyDescent="0.2">
      <c r="A58" s="84" t="s">
        <v>142</v>
      </c>
      <c r="B58" s="54" t="s">
        <v>143</v>
      </c>
      <c r="C58" s="54"/>
      <c r="D58" s="58"/>
      <c r="E58" s="35"/>
      <c r="F58" s="35"/>
      <c r="G58" s="33">
        <f>SUM(G59:G61)</f>
        <v>0</v>
      </c>
      <c r="H58" s="33">
        <f t="shared" ref="H58:O58" si="11">SUM(H59:H61)</f>
        <v>0</v>
      </c>
      <c r="I58" s="33">
        <f t="shared" si="11"/>
        <v>0</v>
      </c>
      <c r="J58" s="33">
        <f t="shared" si="11"/>
        <v>0</v>
      </c>
      <c r="K58" s="33">
        <f t="shared" si="11"/>
        <v>0</v>
      </c>
      <c r="L58" s="33">
        <f t="shared" si="11"/>
        <v>0</v>
      </c>
      <c r="M58" s="33">
        <f t="shared" si="11"/>
        <v>0</v>
      </c>
      <c r="N58" s="33">
        <f t="shared" si="11"/>
        <v>0</v>
      </c>
      <c r="O58" s="33">
        <f t="shared" si="11"/>
        <v>0</v>
      </c>
      <c r="P58" s="75"/>
    </row>
    <row r="59" spans="1:16" ht="21" customHeight="1" x14ac:dyDescent="0.2">
      <c r="A59" s="85" t="s">
        <v>144</v>
      </c>
      <c r="B59" s="52" t="s">
        <v>145</v>
      </c>
      <c r="C59" s="52"/>
      <c r="D59" s="58"/>
      <c r="E59" s="35"/>
      <c r="F59" s="35"/>
      <c r="G59" s="29"/>
      <c r="H59" s="149"/>
      <c r="I59" s="29"/>
      <c r="J59" s="29"/>
      <c r="K59" s="46"/>
      <c r="L59" s="46"/>
      <c r="M59" s="46"/>
      <c r="N59" s="46"/>
      <c r="O59" s="29"/>
      <c r="P59" s="73"/>
    </row>
    <row r="60" spans="1:16" ht="21" customHeight="1" x14ac:dyDescent="0.2">
      <c r="A60" s="85" t="s">
        <v>146</v>
      </c>
      <c r="B60" s="52" t="s">
        <v>147</v>
      </c>
      <c r="C60" s="52"/>
      <c r="D60" s="58"/>
      <c r="E60" s="35"/>
      <c r="F60" s="35"/>
      <c r="G60" s="29"/>
      <c r="H60" s="149"/>
      <c r="I60" s="29"/>
      <c r="J60" s="29"/>
      <c r="K60" s="46"/>
      <c r="L60" s="46"/>
      <c r="M60" s="46"/>
      <c r="N60" s="46"/>
      <c r="O60" s="29"/>
      <c r="P60" s="73"/>
    </row>
    <row r="61" spans="1:16" ht="21" customHeight="1" x14ac:dyDescent="0.2">
      <c r="A61" s="85" t="s">
        <v>148</v>
      </c>
      <c r="B61" s="52" t="s">
        <v>149</v>
      </c>
      <c r="C61" s="52"/>
      <c r="D61" s="55"/>
      <c r="E61" s="35"/>
      <c r="F61" s="35"/>
      <c r="G61" s="29"/>
      <c r="H61" s="36"/>
      <c r="I61" s="29"/>
      <c r="J61" s="29"/>
      <c r="K61" s="46"/>
      <c r="L61" s="46"/>
      <c r="M61" s="46"/>
      <c r="N61" s="46"/>
      <c r="O61" s="29"/>
      <c r="P61" s="73"/>
    </row>
    <row r="62" spans="1:16" ht="21" customHeight="1" x14ac:dyDescent="0.2">
      <c r="A62" s="83" t="s">
        <v>150</v>
      </c>
      <c r="B62" s="56" t="s">
        <v>151</v>
      </c>
      <c r="C62" s="56"/>
      <c r="D62" s="57"/>
      <c r="E62" s="28"/>
      <c r="F62" s="28"/>
      <c r="G62" s="27">
        <f>G63</f>
        <v>0</v>
      </c>
      <c r="H62" s="27">
        <f t="shared" ref="H62:O63" si="12">H63</f>
        <v>0</v>
      </c>
      <c r="I62" s="27">
        <f t="shared" si="12"/>
        <v>0</v>
      </c>
      <c r="J62" s="27">
        <f t="shared" si="12"/>
        <v>0</v>
      </c>
      <c r="K62" s="27">
        <f t="shared" si="12"/>
        <v>0</v>
      </c>
      <c r="L62" s="27">
        <f t="shared" si="12"/>
        <v>0</v>
      </c>
      <c r="M62" s="27">
        <f t="shared" si="12"/>
        <v>0</v>
      </c>
      <c r="N62" s="27">
        <f t="shared" si="12"/>
        <v>0</v>
      </c>
      <c r="O62" s="27">
        <f t="shared" si="12"/>
        <v>0</v>
      </c>
      <c r="P62" s="74"/>
    </row>
    <row r="63" spans="1:16" ht="21" customHeight="1" x14ac:dyDescent="0.2">
      <c r="A63" s="84" t="s">
        <v>152</v>
      </c>
      <c r="B63" s="54" t="s">
        <v>153</v>
      </c>
      <c r="C63" s="54"/>
      <c r="D63" s="55"/>
      <c r="E63" s="35"/>
      <c r="F63" s="35"/>
      <c r="G63" s="33">
        <f>G64</f>
        <v>0</v>
      </c>
      <c r="H63" s="33">
        <f t="shared" si="12"/>
        <v>0</v>
      </c>
      <c r="I63" s="33">
        <f t="shared" si="12"/>
        <v>0</v>
      </c>
      <c r="J63" s="33">
        <f t="shared" si="12"/>
        <v>0</v>
      </c>
      <c r="K63" s="33">
        <f t="shared" si="12"/>
        <v>0</v>
      </c>
      <c r="L63" s="33">
        <f t="shared" si="12"/>
        <v>0</v>
      </c>
      <c r="M63" s="33">
        <f t="shared" si="12"/>
        <v>0</v>
      </c>
      <c r="N63" s="33">
        <f t="shared" si="12"/>
        <v>0</v>
      </c>
      <c r="O63" s="33">
        <f t="shared" si="12"/>
        <v>0</v>
      </c>
      <c r="P63" s="73"/>
    </row>
    <row r="64" spans="1:16" ht="21" customHeight="1" x14ac:dyDescent="0.2">
      <c r="A64" s="85" t="s">
        <v>154</v>
      </c>
      <c r="B64" s="52" t="s">
        <v>155</v>
      </c>
      <c r="C64" s="52"/>
      <c r="D64" s="53"/>
      <c r="E64" s="35"/>
      <c r="F64" s="35"/>
      <c r="G64" s="29"/>
      <c r="H64" s="149"/>
      <c r="I64" s="29"/>
      <c r="J64" s="29"/>
      <c r="K64" s="29"/>
      <c r="L64" s="29"/>
      <c r="M64" s="46"/>
      <c r="N64" s="29"/>
      <c r="O64" s="29"/>
      <c r="P64" s="73"/>
    </row>
    <row r="65" spans="1:16" ht="21" customHeight="1" x14ac:dyDescent="0.2">
      <c r="A65" s="83" t="s">
        <v>232</v>
      </c>
      <c r="B65" s="56" t="s">
        <v>234</v>
      </c>
      <c r="C65" s="56"/>
      <c r="D65" s="57"/>
      <c r="E65" s="28"/>
      <c r="F65" s="28"/>
      <c r="G65" s="27">
        <f>G66</f>
        <v>0</v>
      </c>
      <c r="H65" s="27">
        <f t="shared" ref="H65:O66" si="13">H66</f>
        <v>0</v>
      </c>
      <c r="I65" s="27">
        <f t="shared" si="13"/>
        <v>0</v>
      </c>
      <c r="J65" s="27">
        <f t="shared" si="13"/>
        <v>0</v>
      </c>
      <c r="K65" s="27">
        <f t="shared" si="13"/>
        <v>0</v>
      </c>
      <c r="L65" s="27">
        <f t="shared" si="13"/>
        <v>0</v>
      </c>
      <c r="M65" s="27">
        <f t="shared" si="13"/>
        <v>0</v>
      </c>
      <c r="N65" s="27">
        <f t="shared" si="13"/>
        <v>0</v>
      </c>
      <c r="O65" s="27">
        <f t="shared" si="13"/>
        <v>0</v>
      </c>
      <c r="P65" s="74"/>
    </row>
    <row r="66" spans="1:16" ht="21" customHeight="1" x14ac:dyDescent="0.2">
      <c r="A66" s="84" t="s">
        <v>233</v>
      </c>
      <c r="B66" s="54" t="s">
        <v>235</v>
      </c>
      <c r="C66" s="54"/>
      <c r="D66" s="55"/>
      <c r="E66" s="35"/>
      <c r="F66" s="35"/>
      <c r="G66" s="33">
        <f>G67</f>
        <v>0</v>
      </c>
      <c r="H66" s="33">
        <f t="shared" si="13"/>
        <v>0</v>
      </c>
      <c r="I66" s="33">
        <f t="shared" si="13"/>
        <v>0</v>
      </c>
      <c r="J66" s="33">
        <f t="shared" si="13"/>
        <v>0</v>
      </c>
      <c r="K66" s="33">
        <f t="shared" si="13"/>
        <v>0</v>
      </c>
      <c r="L66" s="33">
        <f t="shared" si="13"/>
        <v>0</v>
      </c>
      <c r="M66" s="33">
        <f t="shared" si="13"/>
        <v>0</v>
      </c>
      <c r="N66" s="33">
        <f t="shared" si="13"/>
        <v>0</v>
      </c>
      <c r="O66" s="33">
        <f t="shared" si="13"/>
        <v>0</v>
      </c>
      <c r="P66" s="73"/>
    </row>
    <row r="67" spans="1:16" ht="21" customHeight="1" x14ac:dyDescent="0.2">
      <c r="A67" s="168" t="s">
        <v>231</v>
      </c>
      <c r="B67" s="150" t="s">
        <v>230</v>
      </c>
      <c r="C67" s="52"/>
      <c r="D67" s="53"/>
      <c r="E67" s="35"/>
      <c r="F67" s="35"/>
      <c r="G67" s="29"/>
      <c r="H67" s="149"/>
      <c r="I67" s="29"/>
      <c r="J67" s="29"/>
      <c r="K67" s="29"/>
      <c r="L67" s="29"/>
      <c r="M67" s="46"/>
      <c r="N67" s="29"/>
      <c r="O67" s="29"/>
      <c r="P67" s="73"/>
    </row>
    <row r="68" spans="1:16" ht="21" customHeight="1" x14ac:dyDescent="0.2">
      <c r="A68" s="83" t="s">
        <v>156</v>
      </c>
      <c r="B68" s="56" t="s">
        <v>157</v>
      </c>
      <c r="C68" s="56"/>
      <c r="D68" s="57"/>
      <c r="E68" s="28"/>
      <c r="F68" s="28"/>
      <c r="G68" s="27">
        <f>G71+G77+G75+G69+G73</f>
        <v>0</v>
      </c>
      <c r="H68" s="27">
        <f t="shared" ref="H68:O68" si="14">H71+H77+H75+H69+H73</f>
        <v>0</v>
      </c>
      <c r="I68" s="27">
        <f t="shared" si="14"/>
        <v>0</v>
      </c>
      <c r="J68" s="27">
        <f t="shared" si="14"/>
        <v>0</v>
      </c>
      <c r="K68" s="27">
        <f t="shared" si="14"/>
        <v>0</v>
      </c>
      <c r="L68" s="27">
        <f t="shared" si="14"/>
        <v>0</v>
      </c>
      <c r="M68" s="27">
        <f t="shared" si="14"/>
        <v>0</v>
      </c>
      <c r="N68" s="27">
        <f t="shared" si="14"/>
        <v>0</v>
      </c>
      <c r="O68" s="27">
        <f t="shared" si="14"/>
        <v>0</v>
      </c>
      <c r="P68" s="74"/>
    </row>
    <row r="69" spans="1:16" ht="21" customHeight="1" x14ac:dyDescent="0.2">
      <c r="A69" s="84" t="s">
        <v>215</v>
      </c>
      <c r="B69" s="54" t="s">
        <v>236</v>
      </c>
      <c r="C69" s="54"/>
      <c r="D69" s="55"/>
      <c r="E69" s="35"/>
      <c r="F69" s="35"/>
      <c r="G69" s="33">
        <f>G70</f>
        <v>0</v>
      </c>
      <c r="H69" s="33">
        <f t="shared" ref="H69:O69" si="15">H70</f>
        <v>0</v>
      </c>
      <c r="I69" s="33">
        <f t="shared" si="15"/>
        <v>0</v>
      </c>
      <c r="J69" s="33">
        <f t="shared" si="15"/>
        <v>0</v>
      </c>
      <c r="K69" s="33">
        <f t="shared" si="15"/>
        <v>0</v>
      </c>
      <c r="L69" s="33">
        <f t="shared" si="15"/>
        <v>0</v>
      </c>
      <c r="M69" s="33">
        <f t="shared" si="15"/>
        <v>0</v>
      </c>
      <c r="N69" s="33">
        <f t="shared" si="15"/>
        <v>0</v>
      </c>
      <c r="O69" s="33">
        <f t="shared" si="15"/>
        <v>0</v>
      </c>
      <c r="P69" s="73"/>
    </row>
    <row r="70" spans="1:16" s="3" customFormat="1" ht="21" customHeight="1" x14ac:dyDescent="0.2">
      <c r="A70" s="85" t="s">
        <v>216</v>
      </c>
      <c r="B70" s="52" t="s">
        <v>217</v>
      </c>
      <c r="C70" s="52"/>
      <c r="D70" s="53"/>
      <c r="E70" s="35"/>
      <c r="F70" s="35"/>
      <c r="G70" s="29"/>
      <c r="H70" s="36"/>
      <c r="I70" s="29"/>
      <c r="J70" s="29"/>
      <c r="K70" s="46"/>
      <c r="L70" s="46"/>
      <c r="M70" s="46"/>
      <c r="N70" s="46"/>
      <c r="O70" s="29"/>
      <c r="P70" s="76"/>
    </row>
    <row r="71" spans="1:16" ht="21" customHeight="1" x14ac:dyDescent="0.2">
      <c r="A71" s="84" t="s">
        <v>158</v>
      </c>
      <c r="B71" s="54" t="s">
        <v>159</v>
      </c>
      <c r="C71" s="54"/>
      <c r="D71" s="55"/>
      <c r="E71" s="35"/>
      <c r="F71" s="35"/>
      <c r="G71" s="33">
        <f t="shared" ref="G71:O71" si="16">G72</f>
        <v>0</v>
      </c>
      <c r="H71" s="33">
        <f t="shared" si="16"/>
        <v>0</v>
      </c>
      <c r="I71" s="33">
        <f t="shared" si="16"/>
        <v>0</v>
      </c>
      <c r="J71" s="33">
        <f t="shared" si="16"/>
        <v>0</v>
      </c>
      <c r="K71" s="33">
        <f t="shared" si="16"/>
        <v>0</v>
      </c>
      <c r="L71" s="33">
        <f t="shared" si="16"/>
        <v>0</v>
      </c>
      <c r="M71" s="33">
        <f t="shared" si="16"/>
        <v>0</v>
      </c>
      <c r="N71" s="33">
        <f t="shared" si="16"/>
        <v>0</v>
      </c>
      <c r="O71" s="33">
        <f t="shared" si="16"/>
        <v>0</v>
      </c>
      <c r="P71" s="73"/>
    </row>
    <row r="72" spans="1:16" s="3" customFormat="1" ht="21" customHeight="1" x14ac:dyDescent="0.2">
      <c r="A72" s="85" t="s">
        <v>160</v>
      </c>
      <c r="B72" s="52" t="s">
        <v>161</v>
      </c>
      <c r="C72" s="52"/>
      <c r="D72" s="53"/>
      <c r="E72" s="35"/>
      <c r="F72" s="35"/>
      <c r="G72" s="29"/>
      <c r="H72" s="36"/>
      <c r="I72" s="29"/>
      <c r="J72" s="29"/>
      <c r="K72" s="46"/>
      <c r="L72" s="46"/>
      <c r="M72" s="46"/>
      <c r="N72" s="46"/>
      <c r="O72" s="29"/>
      <c r="P72" s="76"/>
    </row>
    <row r="73" spans="1:16" ht="21" customHeight="1" x14ac:dyDescent="0.2">
      <c r="A73" s="84" t="s">
        <v>218</v>
      </c>
      <c r="B73" s="54" t="s">
        <v>221</v>
      </c>
      <c r="C73" s="54"/>
      <c r="D73" s="55"/>
      <c r="E73" s="35"/>
      <c r="F73" s="35"/>
      <c r="G73" s="33">
        <f>G74</f>
        <v>0</v>
      </c>
      <c r="H73" s="33">
        <f t="shared" ref="H73:O73" si="17">H74</f>
        <v>0</v>
      </c>
      <c r="I73" s="33">
        <f t="shared" si="17"/>
        <v>0</v>
      </c>
      <c r="J73" s="33">
        <f t="shared" si="17"/>
        <v>0</v>
      </c>
      <c r="K73" s="33">
        <f t="shared" si="17"/>
        <v>0</v>
      </c>
      <c r="L73" s="33">
        <f t="shared" si="17"/>
        <v>0</v>
      </c>
      <c r="M73" s="33">
        <f t="shared" si="17"/>
        <v>0</v>
      </c>
      <c r="N73" s="33">
        <f t="shared" si="17"/>
        <v>0</v>
      </c>
      <c r="O73" s="33">
        <f t="shared" si="17"/>
        <v>0</v>
      </c>
      <c r="P73" s="73"/>
    </row>
    <row r="74" spans="1:16" s="3" customFormat="1" ht="21" customHeight="1" x14ac:dyDescent="0.2">
      <c r="A74" s="85" t="s">
        <v>219</v>
      </c>
      <c r="B74" s="52" t="s">
        <v>220</v>
      </c>
      <c r="C74" s="52"/>
      <c r="D74" s="53"/>
      <c r="E74" s="35"/>
      <c r="F74" s="35"/>
      <c r="G74" s="29"/>
      <c r="H74" s="36"/>
      <c r="I74" s="29"/>
      <c r="J74" s="29"/>
      <c r="K74" s="46"/>
      <c r="L74" s="46"/>
      <c r="M74" s="46"/>
      <c r="N74" s="46"/>
      <c r="O74" s="29"/>
      <c r="P74" s="76"/>
    </row>
    <row r="75" spans="1:16" s="5" customFormat="1" ht="21" customHeight="1" x14ac:dyDescent="0.2">
      <c r="A75" s="84" t="s">
        <v>162</v>
      </c>
      <c r="B75" s="54" t="s">
        <v>163</v>
      </c>
      <c r="C75" s="54"/>
      <c r="D75" s="53"/>
      <c r="E75" s="37"/>
      <c r="F75" s="37"/>
      <c r="G75" s="33">
        <f t="shared" ref="G75:O75" si="18">G76</f>
        <v>0</v>
      </c>
      <c r="H75" s="33">
        <f t="shared" si="18"/>
        <v>0</v>
      </c>
      <c r="I75" s="33">
        <f t="shared" si="18"/>
        <v>0</v>
      </c>
      <c r="J75" s="33">
        <f t="shared" si="18"/>
        <v>0</v>
      </c>
      <c r="K75" s="33">
        <f t="shared" si="18"/>
        <v>0</v>
      </c>
      <c r="L75" s="33">
        <f t="shared" si="18"/>
        <v>0</v>
      </c>
      <c r="M75" s="33">
        <f t="shared" si="18"/>
        <v>0</v>
      </c>
      <c r="N75" s="33">
        <f t="shared" si="18"/>
        <v>0</v>
      </c>
      <c r="O75" s="33">
        <f t="shared" si="18"/>
        <v>0</v>
      </c>
      <c r="P75" s="67"/>
    </row>
    <row r="76" spans="1:16" s="5" customFormat="1" ht="21" customHeight="1" x14ac:dyDescent="0.2">
      <c r="A76" s="85" t="s">
        <v>164</v>
      </c>
      <c r="B76" s="52" t="s">
        <v>165</v>
      </c>
      <c r="C76" s="52"/>
      <c r="D76" s="53"/>
      <c r="E76" s="37"/>
      <c r="F76" s="37"/>
      <c r="G76" s="46"/>
      <c r="H76" s="36"/>
      <c r="I76" s="46"/>
      <c r="J76" s="46"/>
      <c r="K76" s="46"/>
      <c r="L76" s="46"/>
      <c r="M76" s="46"/>
      <c r="N76" s="46"/>
      <c r="O76" s="46"/>
      <c r="P76" s="67"/>
    </row>
    <row r="77" spans="1:16" s="5" customFormat="1" ht="21" customHeight="1" x14ac:dyDescent="0.2">
      <c r="A77" s="84" t="s">
        <v>166</v>
      </c>
      <c r="B77" s="54" t="s">
        <v>163</v>
      </c>
      <c r="C77" s="54"/>
      <c r="D77" s="53"/>
      <c r="E77" s="37"/>
      <c r="F77" s="37"/>
      <c r="G77" s="33">
        <f t="shared" ref="G77:O77" si="19">G78</f>
        <v>0</v>
      </c>
      <c r="H77" s="33">
        <f t="shared" si="19"/>
        <v>0</v>
      </c>
      <c r="I77" s="33">
        <f t="shared" si="19"/>
        <v>0</v>
      </c>
      <c r="J77" s="33">
        <f t="shared" si="19"/>
        <v>0</v>
      </c>
      <c r="K77" s="33">
        <f t="shared" si="19"/>
        <v>0</v>
      </c>
      <c r="L77" s="33">
        <f t="shared" si="19"/>
        <v>0</v>
      </c>
      <c r="M77" s="33">
        <f t="shared" si="19"/>
        <v>0</v>
      </c>
      <c r="N77" s="33">
        <f t="shared" si="19"/>
        <v>0</v>
      </c>
      <c r="O77" s="33">
        <f t="shared" si="19"/>
        <v>0</v>
      </c>
      <c r="P77" s="67"/>
    </row>
    <row r="78" spans="1:16" ht="21" customHeight="1" x14ac:dyDescent="0.2">
      <c r="A78" s="155" t="s">
        <v>167</v>
      </c>
      <c r="B78" s="156" t="s">
        <v>168</v>
      </c>
      <c r="C78" s="156"/>
      <c r="D78" s="157"/>
      <c r="E78" s="158"/>
      <c r="F78" s="158"/>
      <c r="G78" s="159"/>
      <c r="H78" s="160"/>
      <c r="I78" s="159"/>
      <c r="J78" s="159"/>
      <c r="K78" s="159"/>
      <c r="L78" s="159"/>
      <c r="M78" s="159"/>
      <c r="N78" s="159"/>
      <c r="O78" s="159"/>
      <c r="P78" s="77"/>
    </row>
    <row r="79" spans="1:16" s="3" customFormat="1" ht="35.25" customHeight="1" x14ac:dyDescent="0.2">
      <c r="A79" s="173" t="s">
        <v>37</v>
      </c>
      <c r="B79" s="174"/>
      <c r="C79" s="174"/>
      <c r="D79" s="175"/>
      <c r="E79" s="113"/>
      <c r="F79" s="113">
        <f>F10</f>
        <v>0</v>
      </c>
      <c r="G79" s="114">
        <f>G9+G46+G62+G68+G65</f>
        <v>0</v>
      </c>
      <c r="H79" s="114">
        <f t="shared" ref="H79:O79" si="20">H9+H46+H62+H68+H65</f>
        <v>0</v>
      </c>
      <c r="I79" s="114">
        <f t="shared" si="20"/>
        <v>0</v>
      </c>
      <c r="J79" s="114">
        <f t="shared" si="20"/>
        <v>0</v>
      </c>
      <c r="K79" s="114">
        <f t="shared" si="20"/>
        <v>0</v>
      </c>
      <c r="L79" s="114">
        <f t="shared" si="20"/>
        <v>0</v>
      </c>
      <c r="M79" s="114">
        <f t="shared" si="20"/>
        <v>0</v>
      </c>
      <c r="N79" s="114">
        <f t="shared" si="20"/>
        <v>0</v>
      </c>
      <c r="O79" s="114">
        <f t="shared" si="20"/>
        <v>0</v>
      </c>
      <c r="P79" s="115"/>
    </row>
    <row r="80" spans="1:16" ht="15" x14ac:dyDescent="0.2">
      <c r="A80" s="6"/>
      <c r="B80" s="6"/>
      <c r="C80" s="6"/>
      <c r="D80" s="38"/>
      <c r="G80" s="7"/>
      <c r="H80" s="7"/>
      <c r="I80" s="7"/>
      <c r="J80" s="7"/>
      <c r="K80" s="7"/>
      <c r="L80" s="7"/>
      <c r="M80" s="7"/>
      <c r="N80" s="7"/>
      <c r="O80" s="7"/>
    </row>
    <row r="81" spans="1:15" ht="15" x14ac:dyDescent="0.2">
      <c r="A81" s="6"/>
      <c r="B81" s="6"/>
      <c r="C81" s="6"/>
      <c r="D81" s="38"/>
      <c r="G81" s="7"/>
      <c r="H81" s="7"/>
      <c r="I81" s="7"/>
      <c r="J81" s="7"/>
      <c r="K81" s="7"/>
      <c r="L81" s="7"/>
      <c r="M81" s="7"/>
      <c r="N81" s="7"/>
      <c r="O81" s="7"/>
    </row>
    <row r="82" spans="1:15" ht="15" x14ac:dyDescent="0.2">
      <c r="A82" s="8"/>
      <c r="B82" s="8"/>
      <c r="C82" s="8"/>
      <c r="D82" s="38"/>
      <c r="H82" s="48"/>
      <c r="J82" s="48"/>
      <c r="K82" s="48"/>
      <c r="L82" s="48"/>
    </row>
    <row r="83" spans="1:15" ht="15" x14ac:dyDescent="0.2">
      <c r="A83" s="9"/>
      <c r="B83" s="9"/>
      <c r="C83" s="9"/>
      <c r="D83" s="38"/>
      <c r="H83" s="48"/>
      <c r="J83" s="48"/>
      <c r="K83" s="48"/>
      <c r="L83" s="48"/>
    </row>
    <row r="84" spans="1:15" ht="15" x14ac:dyDescent="0.2">
      <c r="A84" s="8"/>
      <c r="B84" s="8"/>
      <c r="C84" s="8"/>
      <c r="D84" s="38"/>
      <c r="G84" s="30">
        <v>8375914</v>
      </c>
      <c r="H84" s="48">
        <v>12094961</v>
      </c>
      <c r="I84" s="30">
        <v>9316999</v>
      </c>
      <c r="J84" s="30">
        <v>9857642</v>
      </c>
      <c r="K84" s="48">
        <v>7322362</v>
      </c>
      <c r="L84" s="48">
        <v>6021739</v>
      </c>
      <c r="N84" s="30">
        <v>4103515</v>
      </c>
      <c r="O84" s="48">
        <f>'BM 6 2020-21'!AF43</f>
        <v>15924996</v>
      </c>
    </row>
    <row r="85" spans="1:15" ht="15" x14ac:dyDescent="0.2">
      <c r="A85" s="6"/>
      <c r="B85" s="6"/>
      <c r="C85" s="6"/>
      <c r="D85" s="38"/>
      <c r="G85" s="7"/>
      <c r="H85" s="7"/>
      <c r="K85" s="7"/>
      <c r="L85" s="7"/>
      <c r="M85" s="7"/>
      <c r="N85" s="7"/>
      <c r="O85" s="7"/>
    </row>
    <row r="86" spans="1:15" ht="15" x14ac:dyDescent="0.2">
      <c r="A86" s="8"/>
      <c r="B86" s="8"/>
      <c r="C86" s="8"/>
      <c r="D86" s="38"/>
      <c r="G86" s="7">
        <f t="shared" ref="G86:L86" si="21">G84-G79</f>
        <v>8375914</v>
      </c>
      <c r="H86" s="7">
        <f t="shared" si="21"/>
        <v>12094961</v>
      </c>
      <c r="I86" s="7">
        <f t="shared" si="21"/>
        <v>9316999</v>
      </c>
      <c r="J86" s="30">
        <f t="shared" si="21"/>
        <v>9857642</v>
      </c>
      <c r="K86" s="30">
        <f t="shared" si="21"/>
        <v>7322362</v>
      </c>
      <c r="L86" s="30">
        <f t="shared" si="21"/>
        <v>6021739</v>
      </c>
      <c r="N86" s="7">
        <f>N84-N79</f>
        <v>4103515</v>
      </c>
      <c r="O86" s="7">
        <f>O84-O9</f>
        <v>15924996</v>
      </c>
    </row>
    <row r="87" spans="1:15" ht="15" x14ac:dyDescent="0.2">
      <c r="A87" s="6"/>
      <c r="B87" s="6"/>
      <c r="C87" s="6"/>
      <c r="D87" s="38"/>
      <c r="G87" s="7"/>
      <c r="H87" s="7"/>
      <c r="I87" s="7"/>
      <c r="J87" s="7"/>
      <c r="K87" s="7"/>
      <c r="L87" s="7"/>
      <c r="M87" s="7"/>
      <c r="N87" s="7"/>
      <c r="O87" s="7"/>
    </row>
    <row r="88" spans="1:15" ht="15" x14ac:dyDescent="0.2">
      <c r="A88" s="8"/>
      <c r="B88" s="8"/>
      <c r="C88" s="8"/>
      <c r="D88" s="38"/>
      <c r="H88" s="48"/>
      <c r="J88" s="48"/>
      <c r="K88" s="48"/>
      <c r="L88" s="48"/>
    </row>
    <row r="89" spans="1:15" ht="15" x14ac:dyDescent="0.2">
      <c r="A89" s="9"/>
      <c r="B89" s="9"/>
      <c r="C89" s="9"/>
      <c r="D89" s="38"/>
      <c r="H89" s="48"/>
      <c r="J89" s="48"/>
      <c r="K89" s="48"/>
      <c r="L89" s="48"/>
    </row>
    <row r="90" spans="1:15" ht="15" x14ac:dyDescent="0.2">
      <c r="A90" s="8"/>
      <c r="B90" s="8"/>
      <c r="C90" s="8"/>
      <c r="D90" s="38"/>
      <c r="H90" s="48"/>
      <c r="J90" s="48"/>
      <c r="K90" s="48"/>
      <c r="L90" s="48"/>
    </row>
    <row r="91" spans="1:15" ht="15" x14ac:dyDescent="0.2">
      <c r="A91" s="6"/>
      <c r="B91" s="6"/>
      <c r="C91" s="6"/>
      <c r="D91" s="38"/>
      <c r="G91" s="7"/>
      <c r="H91" s="7"/>
      <c r="I91" s="7"/>
      <c r="J91" s="7"/>
      <c r="K91" s="7"/>
      <c r="L91" s="7"/>
      <c r="M91" s="7"/>
      <c r="N91" s="7"/>
      <c r="O91" s="7"/>
    </row>
    <row r="92" spans="1:15" ht="15" x14ac:dyDescent="0.2">
      <c r="A92" s="8"/>
      <c r="B92" s="8"/>
      <c r="C92" s="8"/>
      <c r="D92" s="38"/>
      <c r="H92" s="48"/>
      <c r="J92" s="48"/>
      <c r="K92" s="48"/>
      <c r="L92" s="48"/>
    </row>
    <row r="93" spans="1:15" ht="15" x14ac:dyDescent="0.2">
      <c r="A93" s="8"/>
      <c r="B93" s="8"/>
      <c r="C93" s="8"/>
      <c r="D93" s="38"/>
      <c r="H93" s="48"/>
      <c r="J93" s="48"/>
      <c r="K93" s="48"/>
      <c r="L93" s="48"/>
    </row>
    <row r="94" spans="1:15" ht="15" x14ac:dyDescent="0.2">
      <c r="A94" s="8"/>
      <c r="B94" s="8"/>
      <c r="C94" s="8"/>
      <c r="D94" s="38"/>
      <c r="H94" s="48"/>
      <c r="J94" s="48"/>
      <c r="K94" s="48"/>
      <c r="L94" s="48"/>
    </row>
    <row r="95" spans="1:15" ht="15" x14ac:dyDescent="0.2">
      <c r="A95" s="10"/>
      <c r="B95" s="10"/>
      <c r="C95" s="10"/>
      <c r="H95" s="48"/>
      <c r="J95" s="48"/>
      <c r="K95" s="48"/>
      <c r="L95" s="48"/>
    </row>
    <row r="96" spans="1:15" ht="15" x14ac:dyDescent="0.2">
      <c r="A96" s="6"/>
      <c r="B96" s="6"/>
      <c r="C96" s="6"/>
      <c r="G96" s="7"/>
      <c r="H96" s="7"/>
      <c r="I96" s="7"/>
      <c r="J96" s="7"/>
      <c r="K96" s="7"/>
      <c r="L96" s="7"/>
      <c r="M96" s="7"/>
      <c r="N96" s="7"/>
      <c r="O96" s="7"/>
    </row>
    <row r="97" spans="1:15" ht="15" x14ac:dyDescent="0.2">
      <c r="A97" s="6"/>
      <c r="B97" s="6"/>
      <c r="C97" s="6"/>
      <c r="G97" s="7"/>
      <c r="H97" s="7"/>
      <c r="I97" s="7"/>
      <c r="J97" s="7"/>
      <c r="K97" s="7"/>
      <c r="L97" s="7"/>
      <c r="M97" s="7"/>
      <c r="N97" s="7"/>
      <c r="O97" s="7"/>
    </row>
    <row r="98" spans="1:15" ht="15" x14ac:dyDescent="0.2">
      <c r="A98" s="8"/>
      <c r="B98" s="8"/>
      <c r="C98" s="8"/>
    </row>
    <row r="99" spans="1:15" ht="15" x14ac:dyDescent="0.2">
      <c r="A99" s="9"/>
      <c r="B99" s="9"/>
      <c r="C99" s="9"/>
    </row>
    <row r="100" spans="1:15" ht="15" x14ac:dyDescent="0.2">
      <c r="A100" s="8"/>
      <c r="B100" s="8"/>
      <c r="C100" s="8"/>
    </row>
    <row r="101" spans="1:15" ht="15" x14ac:dyDescent="0.2">
      <c r="A101" s="9"/>
      <c r="B101" s="9"/>
      <c r="C101" s="9"/>
    </row>
    <row r="102" spans="1:15" ht="15" x14ac:dyDescent="0.2">
      <c r="A102" s="6"/>
      <c r="B102" s="6"/>
      <c r="C102" s="6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" x14ac:dyDescent="0.2">
      <c r="A103" s="6"/>
      <c r="B103" s="6"/>
      <c r="C103" s="6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" x14ac:dyDescent="0.2">
      <c r="A104" s="8"/>
      <c r="B104" s="8"/>
      <c r="C104" s="8"/>
      <c r="H104" s="48"/>
      <c r="J104" s="48"/>
      <c r="K104" s="48"/>
      <c r="L104" s="48"/>
    </row>
    <row r="105" spans="1:15" ht="15" x14ac:dyDescent="0.2">
      <c r="A105" s="9"/>
      <c r="B105" s="9"/>
      <c r="C105" s="9"/>
      <c r="H105" s="48"/>
      <c r="J105" s="48"/>
      <c r="K105" s="48"/>
    </row>
    <row r="106" spans="1:15" ht="15" x14ac:dyDescent="0.2">
      <c r="A106" s="6"/>
      <c r="B106" s="6"/>
      <c r="C106" s="6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" x14ac:dyDescent="0.2">
      <c r="A107" s="8"/>
      <c r="B107" s="8"/>
      <c r="C107" s="8"/>
      <c r="H107" s="48"/>
      <c r="J107" s="48"/>
      <c r="K107" s="48"/>
      <c r="L107" s="48"/>
    </row>
    <row r="108" spans="1:15" ht="15" x14ac:dyDescent="0.2">
      <c r="A108" s="3"/>
      <c r="B108" s="3"/>
      <c r="C108" s="3"/>
      <c r="G108" s="11"/>
      <c r="H108" s="11"/>
      <c r="I108" s="11"/>
      <c r="J108" s="11"/>
      <c r="K108" s="11"/>
      <c r="L108" s="11"/>
      <c r="M108" s="11"/>
      <c r="N108" s="11"/>
      <c r="O108" s="7"/>
    </row>
    <row r="112" spans="1:15" ht="15" x14ac:dyDescent="0.2">
      <c r="M112" s="48"/>
    </row>
  </sheetData>
  <sortState ref="A28:Q42">
    <sortCondition ref="A28"/>
  </sortState>
  <mergeCells count="28">
    <mergeCell ref="A4:A7"/>
    <mergeCell ref="M6:M7"/>
    <mergeCell ref="L6:L7"/>
    <mergeCell ref="A79:D79"/>
    <mergeCell ref="G6:G7"/>
    <mergeCell ref="H6:H7"/>
    <mergeCell ref="I6:I7"/>
    <mergeCell ref="J6:J7"/>
    <mergeCell ref="E4:E7"/>
    <mergeCell ref="B4:B7"/>
    <mergeCell ref="C8:D8"/>
    <mergeCell ref="C4:D7"/>
    <mergeCell ref="O4:O5"/>
    <mergeCell ref="O6:O7"/>
    <mergeCell ref="N6:N7"/>
    <mergeCell ref="P4:P7"/>
    <mergeCell ref="A1:O1"/>
    <mergeCell ref="A2:O2"/>
    <mergeCell ref="G4:G5"/>
    <mergeCell ref="H4:H5"/>
    <mergeCell ref="I4:I5"/>
    <mergeCell ref="J4:J5"/>
    <mergeCell ref="N4:N5"/>
    <mergeCell ref="M4:M5"/>
    <mergeCell ref="K4:K5"/>
    <mergeCell ref="L4:L5"/>
    <mergeCell ref="K6:K7"/>
    <mergeCell ref="F4:F7"/>
  </mergeCells>
  <phoneticPr fontId="7" type="noConversion"/>
  <pageMargins left="1.71" right="0.15748031496062992" top="0.39370078740157483" bottom="0.35433070866141736" header="0.23622047244094491" footer="0.15748031496062992"/>
  <pageSetup paperSize="5" scale="80" orientation="landscape" r:id="rId1"/>
  <headerFooter>
    <oddHeader>&amp;CFORM BM-2</oddHeader>
    <oddFooter>&amp;C&amp;P</oddFooter>
  </headerFooter>
  <rowBreaks count="3" manualBreakCount="3">
    <brk id="34" max="15" man="1"/>
    <brk id="61" max="15" man="1"/>
    <brk id="8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2"/>
  </sheetPr>
  <dimension ref="A1:AJ341"/>
  <sheetViews>
    <sheetView zoomScaleNormal="100" workbookViewId="0">
      <selection activeCell="F5" sqref="F5"/>
    </sheetView>
  </sheetViews>
  <sheetFormatPr defaultRowHeight="12.75" x14ac:dyDescent="0.2"/>
  <cols>
    <col min="1" max="1" width="3.140625" style="15" bestFit="1" customWidth="1"/>
    <col min="2" max="2" width="8" style="15" customWidth="1"/>
    <col min="3" max="3" width="13.42578125" style="15" customWidth="1"/>
    <col min="4" max="4" width="10.42578125" style="15" bestFit="1" customWidth="1"/>
    <col min="5" max="5" width="3.85546875" style="15" bestFit="1" customWidth="1"/>
    <col min="6" max="6" width="9.42578125" style="15" customWidth="1"/>
    <col min="7" max="7" width="9.140625" style="16" customWidth="1"/>
    <col min="8" max="8" width="5.5703125" style="15" customWidth="1"/>
    <col min="9" max="9" width="9" style="16" customWidth="1"/>
    <col min="10" max="10" width="9.140625" style="16" customWidth="1"/>
    <col min="11" max="11" width="6.42578125" style="15" customWidth="1"/>
    <col min="12" max="12" width="6.28515625" style="15" customWidth="1"/>
    <col min="13" max="13" width="5" style="15" customWidth="1"/>
    <col min="14" max="14" width="6.140625" style="15" customWidth="1"/>
    <col min="15" max="15" width="6.5703125" style="15" customWidth="1"/>
    <col min="16" max="16" width="7.42578125" style="15" customWidth="1"/>
    <col min="17" max="17" width="8" style="15" bestFit="1" customWidth="1"/>
    <col min="18" max="27" width="7.42578125" style="15" customWidth="1"/>
    <col min="28" max="28" width="7.42578125" style="16" customWidth="1"/>
    <col min="29" max="29" width="7.42578125" style="15" customWidth="1"/>
    <col min="30" max="31" width="6.28515625" style="23" bestFit="1" customWidth="1"/>
    <col min="32" max="32" width="9.5703125" style="15" customWidth="1"/>
    <col min="33" max="16384" width="9.140625" style="15"/>
  </cols>
  <sheetData>
    <row r="1" spans="1:36" s="19" customFormat="1" ht="15" customHeight="1" x14ac:dyDescent="0.2">
      <c r="A1" s="178" t="s">
        <v>23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</row>
    <row r="2" spans="1:36" s="19" customFormat="1" ht="15" customHeight="1" x14ac:dyDescent="0.2">
      <c r="A2" s="179" t="s">
        <v>72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</row>
    <row r="3" spans="1:36" s="19" customFormat="1" ht="21.75" customHeight="1" x14ac:dyDescent="0.2">
      <c r="A3" s="177" t="s">
        <v>27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20" t="s">
        <v>33</v>
      </c>
      <c r="O3" s="20"/>
      <c r="P3" s="20"/>
      <c r="Q3" s="20"/>
      <c r="R3" s="20"/>
      <c r="S3" s="20"/>
      <c r="T3" s="20"/>
      <c r="U3" s="92"/>
      <c r="V3" s="92"/>
      <c r="W3" s="92"/>
      <c r="X3" s="92"/>
      <c r="Y3" s="92"/>
      <c r="Z3" s="92"/>
      <c r="AA3" s="92"/>
      <c r="AB3" s="92"/>
      <c r="AD3" s="78"/>
      <c r="AE3" s="78"/>
    </row>
    <row r="4" spans="1:36" s="19" customFormat="1" ht="21.75" customHeight="1" x14ac:dyDescent="0.2">
      <c r="A4" s="177" t="s">
        <v>28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21" t="s">
        <v>34</v>
      </c>
      <c r="O4" s="21"/>
      <c r="P4" s="21"/>
      <c r="Q4" s="21"/>
      <c r="R4" s="21"/>
      <c r="S4" s="21"/>
      <c r="T4" s="21"/>
      <c r="U4" s="92"/>
      <c r="V4" s="92"/>
      <c r="W4" s="92"/>
      <c r="X4" s="92"/>
      <c r="Y4" s="92"/>
      <c r="Z4" s="92"/>
      <c r="AA4" s="92"/>
      <c r="AB4" s="92"/>
      <c r="AD4" s="78"/>
      <c r="AE4" s="78"/>
    </row>
    <row r="5" spans="1:36" s="19" customFormat="1" ht="21.75" customHeight="1" x14ac:dyDescent="0.2">
      <c r="A5" s="177" t="s">
        <v>29</v>
      </c>
      <c r="B5" s="177"/>
      <c r="C5" s="177"/>
      <c r="D5" s="177"/>
      <c r="E5" s="177"/>
      <c r="F5" s="20" t="s">
        <v>240</v>
      </c>
      <c r="G5" s="92"/>
      <c r="H5" s="92"/>
      <c r="I5" s="92"/>
      <c r="J5" s="92"/>
      <c r="K5" s="177" t="s">
        <v>30</v>
      </c>
      <c r="L5" s="177"/>
      <c r="M5" s="177"/>
      <c r="N5" s="180" t="s">
        <v>188</v>
      </c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D5" s="78"/>
      <c r="AE5" s="78"/>
    </row>
    <row r="6" spans="1:36" s="16" customFormat="1" ht="6.75" customHeight="1" x14ac:dyDescent="0.2">
      <c r="A6" s="93"/>
      <c r="B6" s="93"/>
      <c r="C6" s="9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93"/>
      <c r="T6" s="93"/>
      <c r="U6" s="93"/>
      <c r="V6" s="23"/>
      <c r="W6" s="23"/>
      <c r="X6" s="23"/>
      <c r="Y6" s="23"/>
      <c r="Z6" s="23"/>
      <c r="AA6" s="23"/>
      <c r="AB6" s="23"/>
      <c r="AD6" s="17"/>
      <c r="AE6" s="17"/>
    </row>
    <row r="7" spans="1:36" s="18" customFormat="1" ht="25.5" customHeight="1" x14ac:dyDescent="0.2">
      <c r="A7" s="181" t="s">
        <v>0</v>
      </c>
      <c r="B7" s="181" t="s">
        <v>24</v>
      </c>
      <c r="C7" s="181" t="s">
        <v>14</v>
      </c>
      <c r="D7" s="181" t="s">
        <v>25</v>
      </c>
      <c r="E7" s="181" t="s">
        <v>19</v>
      </c>
      <c r="F7" s="181" t="s">
        <v>68</v>
      </c>
      <c r="G7" s="181"/>
      <c r="H7" s="181"/>
      <c r="I7" s="181"/>
      <c r="J7" s="181" t="s">
        <v>38</v>
      </c>
      <c r="K7" s="181" t="s">
        <v>189</v>
      </c>
      <c r="L7" s="181"/>
      <c r="M7" s="181"/>
      <c r="N7" s="181"/>
      <c r="O7" s="181" t="s">
        <v>190</v>
      </c>
      <c r="P7" s="181" t="s">
        <v>26</v>
      </c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 t="s">
        <v>32</v>
      </c>
    </row>
    <row r="8" spans="1:36" s="32" customFormat="1" ht="15.75" customHeight="1" x14ac:dyDescent="0.2">
      <c r="A8" s="181"/>
      <c r="B8" s="181"/>
      <c r="C8" s="181"/>
      <c r="D8" s="181"/>
      <c r="E8" s="181"/>
      <c r="F8" s="184" t="s">
        <v>39</v>
      </c>
      <c r="G8" s="184" t="s">
        <v>40</v>
      </c>
      <c r="H8" s="184" t="s">
        <v>31</v>
      </c>
      <c r="I8" s="184" t="s">
        <v>41</v>
      </c>
      <c r="J8" s="181"/>
      <c r="K8" s="184" t="s">
        <v>191</v>
      </c>
      <c r="L8" s="184" t="s">
        <v>192</v>
      </c>
      <c r="M8" s="184" t="s">
        <v>31</v>
      </c>
      <c r="N8" s="184" t="s">
        <v>41</v>
      </c>
      <c r="O8" s="181"/>
      <c r="P8" s="42" t="s">
        <v>50</v>
      </c>
      <c r="Q8" s="42" t="s">
        <v>51</v>
      </c>
      <c r="R8" s="42" t="s">
        <v>52</v>
      </c>
      <c r="S8" s="42" t="s">
        <v>53</v>
      </c>
      <c r="T8" s="42" t="s">
        <v>54</v>
      </c>
      <c r="U8" s="42" t="s">
        <v>55</v>
      </c>
      <c r="V8" s="42" t="s">
        <v>56</v>
      </c>
      <c r="W8" s="42" t="s">
        <v>57</v>
      </c>
      <c r="X8" s="42" t="s">
        <v>58</v>
      </c>
      <c r="Y8" s="42" t="s">
        <v>59</v>
      </c>
      <c r="Z8" s="42" t="s">
        <v>60</v>
      </c>
      <c r="AA8" s="42" t="s">
        <v>61</v>
      </c>
      <c r="AB8" s="42" t="s">
        <v>62</v>
      </c>
      <c r="AC8" s="42" t="s">
        <v>78</v>
      </c>
      <c r="AD8" s="42" t="s">
        <v>79</v>
      </c>
      <c r="AE8" s="42" t="s">
        <v>80</v>
      </c>
      <c r="AF8" s="181"/>
    </row>
    <row r="9" spans="1:36" s="18" customFormat="1" ht="24" customHeight="1" x14ac:dyDescent="0.2">
      <c r="A9" s="181"/>
      <c r="B9" s="181"/>
      <c r="C9" s="181"/>
      <c r="D9" s="181"/>
      <c r="E9" s="181"/>
      <c r="F9" s="184"/>
      <c r="G9" s="184"/>
      <c r="H9" s="184"/>
      <c r="I9" s="184"/>
      <c r="J9" s="181"/>
      <c r="K9" s="184"/>
      <c r="L9" s="184"/>
      <c r="M9" s="184"/>
      <c r="N9" s="184"/>
      <c r="O9" s="181"/>
      <c r="P9" s="94" t="s">
        <v>7</v>
      </c>
      <c r="Q9" s="94" t="s">
        <v>15</v>
      </c>
      <c r="R9" s="94" t="s">
        <v>8</v>
      </c>
      <c r="S9" s="94" t="s">
        <v>9</v>
      </c>
      <c r="T9" s="94" t="s">
        <v>16</v>
      </c>
      <c r="U9" s="94" t="s">
        <v>10</v>
      </c>
      <c r="V9" s="94" t="s">
        <v>22</v>
      </c>
      <c r="W9" s="94" t="s">
        <v>35</v>
      </c>
      <c r="X9" s="94" t="s">
        <v>193</v>
      </c>
      <c r="Y9" s="94" t="s">
        <v>36</v>
      </c>
      <c r="Z9" s="94" t="s">
        <v>42</v>
      </c>
      <c r="AA9" s="94" t="s">
        <v>11</v>
      </c>
      <c r="AB9" s="94" t="s">
        <v>46</v>
      </c>
      <c r="AC9" s="94" t="s">
        <v>75</v>
      </c>
      <c r="AD9" s="94" t="s">
        <v>12</v>
      </c>
      <c r="AE9" s="94" t="s">
        <v>13</v>
      </c>
      <c r="AF9" s="181"/>
    </row>
    <row r="10" spans="1:36" s="18" customFormat="1" ht="33" customHeight="1" x14ac:dyDescent="0.2">
      <c r="A10" s="181"/>
      <c r="B10" s="181"/>
      <c r="C10" s="181"/>
      <c r="D10" s="181"/>
      <c r="E10" s="181"/>
      <c r="F10" s="184"/>
      <c r="G10" s="184"/>
      <c r="H10" s="184"/>
      <c r="I10" s="184"/>
      <c r="J10" s="181"/>
      <c r="K10" s="184"/>
      <c r="L10" s="184"/>
      <c r="M10" s="184"/>
      <c r="N10" s="184"/>
      <c r="O10" s="181"/>
      <c r="P10" s="42" t="s">
        <v>1</v>
      </c>
      <c r="Q10" s="42" t="s">
        <v>21</v>
      </c>
      <c r="R10" s="42" t="s">
        <v>2</v>
      </c>
      <c r="S10" s="42" t="s">
        <v>3</v>
      </c>
      <c r="T10" s="94" t="s">
        <v>4</v>
      </c>
      <c r="U10" s="94" t="s">
        <v>17</v>
      </c>
      <c r="V10" s="94" t="s">
        <v>63</v>
      </c>
      <c r="W10" s="94" t="s">
        <v>64</v>
      </c>
      <c r="X10" s="94" t="s">
        <v>194</v>
      </c>
      <c r="Y10" s="94" t="s">
        <v>65</v>
      </c>
      <c r="Z10" s="94" t="s">
        <v>66</v>
      </c>
      <c r="AA10" s="94" t="s">
        <v>18</v>
      </c>
      <c r="AB10" s="94" t="s">
        <v>67</v>
      </c>
      <c r="AC10" s="94" t="s">
        <v>76</v>
      </c>
      <c r="AD10" s="42" t="s">
        <v>5</v>
      </c>
      <c r="AE10" s="42" t="s">
        <v>6</v>
      </c>
      <c r="AF10" s="181"/>
      <c r="AH10" s="32" t="s">
        <v>69</v>
      </c>
      <c r="AI10" s="32" t="s">
        <v>70</v>
      </c>
      <c r="AJ10" s="32" t="s">
        <v>71</v>
      </c>
    </row>
    <row r="11" spans="1:36" ht="24" customHeight="1" x14ac:dyDescent="0.2">
      <c r="A11" s="142">
        <v>1</v>
      </c>
      <c r="B11" s="124"/>
      <c r="C11" s="125"/>
      <c r="D11" s="125" t="s">
        <v>195</v>
      </c>
      <c r="E11" s="124">
        <v>16</v>
      </c>
      <c r="F11" s="126">
        <v>26510</v>
      </c>
      <c r="G11" s="127">
        <f>F11*12</f>
        <v>318120</v>
      </c>
      <c r="H11" s="128">
        <v>1520</v>
      </c>
      <c r="I11" s="127">
        <f>H11*7</f>
        <v>10640</v>
      </c>
      <c r="J11" s="127">
        <f>I11+G11</f>
        <v>328760</v>
      </c>
      <c r="K11" s="126">
        <v>0</v>
      </c>
      <c r="L11" s="127">
        <v>0</v>
      </c>
      <c r="M11" s="128">
        <v>0</v>
      </c>
      <c r="N11" s="127">
        <f>M11*7</f>
        <v>0</v>
      </c>
      <c r="O11" s="127">
        <f>N11+L11</f>
        <v>0</v>
      </c>
      <c r="P11" s="126">
        <v>2727</v>
      </c>
      <c r="Q11" s="128">
        <v>0</v>
      </c>
      <c r="R11" s="128">
        <v>0</v>
      </c>
      <c r="S11" s="128">
        <v>0</v>
      </c>
      <c r="T11" s="128">
        <v>0</v>
      </c>
      <c r="U11" s="128">
        <v>1250</v>
      </c>
      <c r="V11" s="126">
        <v>500</v>
      </c>
      <c r="W11" s="126">
        <v>348</v>
      </c>
      <c r="X11" s="126">
        <v>0</v>
      </c>
      <c r="Y11" s="126">
        <v>1844</v>
      </c>
      <c r="Z11" s="126">
        <f>F11*10/100</f>
        <v>2651</v>
      </c>
      <c r="AA11" s="129">
        <v>1500</v>
      </c>
      <c r="AB11" s="129">
        <f t="shared" ref="AB11:AB37" si="0">F11*10/100</f>
        <v>2651</v>
      </c>
      <c r="AC11" s="129">
        <f t="shared" ref="AC11:AC37" si="1">F11*10/100</f>
        <v>2651</v>
      </c>
      <c r="AD11" s="128">
        <v>1000</v>
      </c>
      <c r="AE11" s="128">
        <v>1000</v>
      </c>
      <c r="AF11" s="143">
        <f>SUM(P11:AE11,F11,K11)</f>
        <v>44632</v>
      </c>
      <c r="AH11" s="49">
        <v>1520</v>
      </c>
      <c r="AI11" s="95">
        <v>24990</v>
      </c>
      <c r="AJ11" s="41">
        <f>AH11+AI11</f>
        <v>26510</v>
      </c>
    </row>
    <row r="12" spans="1:36" ht="24" customHeight="1" x14ac:dyDescent="0.2">
      <c r="A12" s="144">
        <v>2</v>
      </c>
      <c r="B12" s="117"/>
      <c r="C12" s="118"/>
      <c r="D12" s="118" t="s">
        <v>196</v>
      </c>
      <c r="E12" s="117">
        <v>17</v>
      </c>
      <c r="F12" s="119">
        <v>30370</v>
      </c>
      <c r="G12" s="120">
        <f>F12*12</f>
        <v>364440</v>
      </c>
      <c r="H12" s="121">
        <v>2300</v>
      </c>
      <c r="I12" s="120">
        <f>H12*7</f>
        <v>16100</v>
      </c>
      <c r="J12" s="120">
        <f>I12+G12</f>
        <v>380540</v>
      </c>
      <c r="K12" s="119">
        <v>0</v>
      </c>
      <c r="L12" s="120">
        <v>0</v>
      </c>
      <c r="M12" s="121">
        <v>0</v>
      </c>
      <c r="N12" s="120">
        <f>M12*7</f>
        <v>0</v>
      </c>
      <c r="O12" s="120">
        <f>N12+L12</f>
        <v>0</v>
      </c>
      <c r="P12" s="119">
        <v>4433</v>
      </c>
      <c r="Q12" s="121">
        <v>5000</v>
      </c>
      <c r="R12" s="121">
        <v>0</v>
      </c>
      <c r="S12" s="121">
        <v>0</v>
      </c>
      <c r="T12" s="121">
        <v>0</v>
      </c>
      <c r="U12" s="121">
        <v>1134</v>
      </c>
      <c r="V12" s="119">
        <v>0</v>
      </c>
      <c r="W12" s="119">
        <v>0</v>
      </c>
      <c r="X12" s="119">
        <v>0</v>
      </c>
      <c r="Y12" s="119">
        <v>2544</v>
      </c>
      <c r="Z12" s="119">
        <f>F12*10/100</f>
        <v>3037</v>
      </c>
      <c r="AA12" s="122">
        <v>2000</v>
      </c>
      <c r="AB12" s="122">
        <f t="shared" si="0"/>
        <v>3037</v>
      </c>
      <c r="AC12" s="169">
        <f>F12*5%</f>
        <v>1518.5</v>
      </c>
      <c r="AD12" s="121">
        <v>0</v>
      </c>
      <c r="AE12" s="121">
        <v>0</v>
      </c>
      <c r="AF12" s="145">
        <f>SUM(P12:AE12,F12,K12)</f>
        <v>53073.5</v>
      </c>
      <c r="AH12" s="49">
        <v>1520</v>
      </c>
      <c r="AI12" s="95">
        <v>24990</v>
      </c>
      <c r="AJ12" s="41">
        <f>AH12+AI12</f>
        <v>26510</v>
      </c>
    </row>
    <row r="13" spans="1:36" ht="24" customHeight="1" x14ac:dyDescent="0.2">
      <c r="A13" s="144">
        <v>3</v>
      </c>
      <c r="B13" s="117"/>
      <c r="C13" s="118"/>
      <c r="D13" s="118" t="s">
        <v>197</v>
      </c>
      <c r="E13" s="117">
        <v>16</v>
      </c>
      <c r="F13" s="117">
        <v>46270</v>
      </c>
      <c r="G13" s="120">
        <f>F13*12</f>
        <v>555240</v>
      </c>
      <c r="H13" s="121">
        <v>1520</v>
      </c>
      <c r="I13" s="120">
        <f>H13*7</f>
        <v>10640</v>
      </c>
      <c r="J13" s="120">
        <f>I13+G13</f>
        <v>565880</v>
      </c>
      <c r="K13" s="119">
        <v>0</v>
      </c>
      <c r="L13" s="120">
        <v>0</v>
      </c>
      <c r="M13" s="121">
        <v>0</v>
      </c>
      <c r="N13" s="120">
        <f>M13*7</f>
        <v>0</v>
      </c>
      <c r="O13" s="120">
        <f>N13+L13</f>
        <v>0</v>
      </c>
      <c r="P13" s="119">
        <v>2727</v>
      </c>
      <c r="Q13" s="121">
        <v>5000</v>
      </c>
      <c r="R13" s="121">
        <v>0</v>
      </c>
      <c r="S13" s="121">
        <v>0</v>
      </c>
      <c r="T13" s="121">
        <v>0</v>
      </c>
      <c r="U13" s="121">
        <v>1837</v>
      </c>
      <c r="V13" s="117">
        <v>949</v>
      </c>
      <c r="W13" s="117">
        <v>685</v>
      </c>
      <c r="X13" s="119">
        <v>0</v>
      </c>
      <c r="Y13" s="117">
        <v>3508</v>
      </c>
      <c r="Z13" s="119">
        <f>F13*10/100</f>
        <v>4627</v>
      </c>
      <c r="AA13" s="122">
        <v>1500</v>
      </c>
      <c r="AB13" s="122">
        <f>F13*10/100</f>
        <v>4627</v>
      </c>
      <c r="AC13" s="122">
        <f>F13*10/100</f>
        <v>4627</v>
      </c>
      <c r="AD13" s="121">
        <v>0</v>
      </c>
      <c r="AE13" s="121">
        <v>0</v>
      </c>
      <c r="AF13" s="145">
        <f>SUM(P13:AE13,F13,K13)</f>
        <v>76357</v>
      </c>
      <c r="AH13" s="49">
        <v>1520</v>
      </c>
      <c r="AI13" s="40">
        <v>44750</v>
      </c>
      <c r="AJ13" s="41">
        <f>AH13+AI13</f>
        <v>46270</v>
      </c>
    </row>
    <row r="14" spans="1:36" ht="24" customHeight="1" x14ac:dyDescent="0.2">
      <c r="A14" s="144">
        <v>4</v>
      </c>
      <c r="B14" s="117"/>
      <c r="C14" s="118"/>
      <c r="D14" s="118" t="s">
        <v>198</v>
      </c>
      <c r="E14" s="117">
        <v>16</v>
      </c>
      <c r="F14" s="119">
        <v>47790</v>
      </c>
      <c r="G14" s="120">
        <f>F14*12</f>
        <v>573480</v>
      </c>
      <c r="H14" s="121">
        <v>1520</v>
      </c>
      <c r="I14" s="120">
        <f>H14*7</f>
        <v>10640</v>
      </c>
      <c r="J14" s="120">
        <f t="shared" ref="J14:J41" si="2">I14+G14</f>
        <v>584120</v>
      </c>
      <c r="K14" s="119">
        <v>0</v>
      </c>
      <c r="L14" s="120">
        <v>0</v>
      </c>
      <c r="M14" s="121">
        <v>0</v>
      </c>
      <c r="N14" s="120">
        <f t="shared" ref="N14:N41" si="3">M14*7</f>
        <v>0</v>
      </c>
      <c r="O14" s="120">
        <f t="shared" ref="O14:O41" si="4">N14+L14</f>
        <v>0</v>
      </c>
      <c r="P14" s="119">
        <v>0</v>
      </c>
      <c r="Q14" s="121">
        <v>5000</v>
      </c>
      <c r="R14" s="121">
        <v>0</v>
      </c>
      <c r="S14" s="121">
        <v>0</v>
      </c>
      <c r="T14" s="121">
        <v>0</v>
      </c>
      <c r="U14" s="119">
        <v>1979</v>
      </c>
      <c r="V14" s="119">
        <v>1020</v>
      </c>
      <c r="W14" s="119">
        <v>682</v>
      </c>
      <c r="X14" s="119">
        <v>0</v>
      </c>
      <c r="Y14" s="119">
        <v>3636</v>
      </c>
      <c r="Z14" s="119">
        <f>F14*10/100</f>
        <v>4779</v>
      </c>
      <c r="AA14" s="122">
        <v>1500</v>
      </c>
      <c r="AB14" s="122">
        <f t="shared" si="0"/>
        <v>4779</v>
      </c>
      <c r="AC14" s="122">
        <f t="shared" si="1"/>
        <v>4779</v>
      </c>
      <c r="AD14" s="121">
        <v>0</v>
      </c>
      <c r="AE14" s="121">
        <v>0</v>
      </c>
      <c r="AF14" s="145">
        <f>SUM(P14:AE14,F14,K14)</f>
        <v>75944</v>
      </c>
      <c r="AH14" s="49">
        <v>1520</v>
      </c>
      <c r="AI14" s="51">
        <v>46270</v>
      </c>
      <c r="AJ14" s="41">
        <f t="shared" ref="AJ14:AJ41" si="5">AH14+AI14</f>
        <v>47790</v>
      </c>
    </row>
    <row r="15" spans="1:36" ht="24" customHeight="1" x14ac:dyDescent="0.2">
      <c r="A15" s="144">
        <v>5</v>
      </c>
      <c r="B15" s="117"/>
      <c r="C15" s="118"/>
      <c r="D15" s="118" t="s">
        <v>198</v>
      </c>
      <c r="E15" s="117">
        <v>16</v>
      </c>
      <c r="F15" s="119">
        <v>26510</v>
      </c>
      <c r="G15" s="120">
        <f>F15*12</f>
        <v>318120</v>
      </c>
      <c r="H15" s="121">
        <v>1520</v>
      </c>
      <c r="I15" s="120">
        <f>H15*7</f>
        <v>10640</v>
      </c>
      <c r="J15" s="120">
        <f t="shared" si="2"/>
        <v>328760</v>
      </c>
      <c r="K15" s="119">
        <v>0</v>
      </c>
      <c r="L15" s="120">
        <v>0</v>
      </c>
      <c r="M15" s="121">
        <v>0</v>
      </c>
      <c r="N15" s="120">
        <f t="shared" si="3"/>
        <v>0</v>
      </c>
      <c r="O15" s="120">
        <f t="shared" si="4"/>
        <v>0</v>
      </c>
      <c r="P15" s="119">
        <v>2727</v>
      </c>
      <c r="Q15" s="121">
        <v>5000</v>
      </c>
      <c r="R15" s="121">
        <v>0</v>
      </c>
      <c r="S15" s="121">
        <v>0</v>
      </c>
      <c r="T15" s="121">
        <v>0</v>
      </c>
      <c r="U15" s="121">
        <v>1250</v>
      </c>
      <c r="V15" s="119">
        <v>500</v>
      </c>
      <c r="W15" s="119">
        <v>348</v>
      </c>
      <c r="X15" s="119">
        <v>0</v>
      </c>
      <c r="Y15" s="119">
        <v>1844</v>
      </c>
      <c r="Z15" s="119">
        <f>F15*10/100</f>
        <v>2651</v>
      </c>
      <c r="AA15" s="122">
        <v>1500</v>
      </c>
      <c r="AB15" s="122">
        <f t="shared" si="0"/>
        <v>2651</v>
      </c>
      <c r="AC15" s="122">
        <f t="shared" si="1"/>
        <v>2651</v>
      </c>
      <c r="AD15" s="121">
        <v>0</v>
      </c>
      <c r="AE15" s="121">
        <v>0</v>
      </c>
      <c r="AF15" s="145">
        <f t="shared" ref="AF15:AF41" si="6">SUM(P15:AE15,F15,K15)</f>
        <v>47632</v>
      </c>
      <c r="AH15" s="49">
        <v>1520</v>
      </c>
      <c r="AI15" s="51">
        <v>24990</v>
      </c>
      <c r="AJ15" s="41">
        <f t="shared" si="5"/>
        <v>26510</v>
      </c>
    </row>
    <row r="16" spans="1:36" ht="24" customHeight="1" x14ac:dyDescent="0.2">
      <c r="A16" s="144">
        <v>6</v>
      </c>
      <c r="B16" s="117"/>
      <c r="C16" s="118"/>
      <c r="D16" s="118" t="s">
        <v>198</v>
      </c>
      <c r="E16" s="117">
        <v>16</v>
      </c>
      <c r="F16" s="119">
        <v>18910</v>
      </c>
      <c r="G16" s="120">
        <f t="shared" ref="G16:G41" si="7">F16*12</f>
        <v>226920</v>
      </c>
      <c r="H16" s="121">
        <v>1520</v>
      </c>
      <c r="I16" s="120">
        <f t="shared" ref="I16:I41" si="8">H16*7</f>
        <v>10640</v>
      </c>
      <c r="J16" s="120">
        <f t="shared" si="2"/>
        <v>237560</v>
      </c>
      <c r="K16" s="119">
        <v>0</v>
      </c>
      <c r="L16" s="120">
        <v>0</v>
      </c>
      <c r="M16" s="121">
        <v>0</v>
      </c>
      <c r="N16" s="120">
        <f t="shared" si="3"/>
        <v>0</v>
      </c>
      <c r="O16" s="120">
        <f t="shared" si="4"/>
        <v>0</v>
      </c>
      <c r="P16" s="119">
        <v>2727</v>
      </c>
      <c r="Q16" s="121">
        <v>5000</v>
      </c>
      <c r="R16" s="121">
        <v>0</v>
      </c>
      <c r="S16" s="121">
        <v>0</v>
      </c>
      <c r="T16" s="121">
        <v>0</v>
      </c>
      <c r="U16" s="121">
        <v>1136</v>
      </c>
      <c r="V16" s="119">
        <v>0</v>
      </c>
      <c r="W16" s="119">
        <v>0</v>
      </c>
      <c r="X16" s="119">
        <v>0</v>
      </c>
      <c r="Y16" s="119">
        <v>1588</v>
      </c>
      <c r="Z16" s="119">
        <f t="shared" ref="Z16:Z37" si="9">F16*10/100</f>
        <v>1891</v>
      </c>
      <c r="AA16" s="122">
        <v>1500</v>
      </c>
      <c r="AB16" s="122">
        <f t="shared" si="0"/>
        <v>1891</v>
      </c>
      <c r="AC16" s="122">
        <f t="shared" si="1"/>
        <v>1891</v>
      </c>
      <c r="AD16" s="121">
        <v>0</v>
      </c>
      <c r="AE16" s="121">
        <v>0</v>
      </c>
      <c r="AF16" s="145">
        <f t="shared" si="6"/>
        <v>36534</v>
      </c>
      <c r="AH16" s="49">
        <v>1520</v>
      </c>
      <c r="AI16" s="51">
        <v>18910</v>
      </c>
      <c r="AJ16" s="41">
        <f t="shared" si="5"/>
        <v>20430</v>
      </c>
    </row>
    <row r="17" spans="1:36" ht="24" customHeight="1" x14ac:dyDescent="0.2">
      <c r="A17" s="144">
        <v>7</v>
      </c>
      <c r="B17" s="117"/>
      <c r="C17" s="118"/>
      <c r="D17" s="118" t="s">
        <v>198</v>
      </c>
      <c r="E17" s="117">
        <v>16</v>
      </c>
      <c r="F17" s="119">
        <v>18910</v>
      </c>
      <c r="G17" s="120">
        <f t="shared" si="7"/>
        <v>226920</v>
      </c>
      <c r="H17" s="121">
        <v>1520</v>
      </c>
      <c r="I17" s="120">
        <f t="shared" si="8"/>
        <v>10640</v>
      </c>
      <c r="J17" s="120">
        <f t="shared" si="2"/>
        <v>237560</v>
      </c>
      <c r="K17" s="119">
        <v>0</v>
      </c>
      <c r="L17" s="120">
        <v>0</v>
      </c>
      <c r="M17" s="121">
        <v>0</v>
      </c>
      <c r="N17" s="120">
        <f t="shared" si="3"/>
        <v>0</v>
      </c>
      <c r="O17" s="120">
        <f t="shared" si="4"/>
        <v>0</v>
      </c>
      <c r="P17" s="119">
        <v>2727</v>
      </c>
      <c r="Q17" s="121">
        <v>5000</v>
      </c>
      <c r="R17" s="121">
        <v>0</v>
      </c>
      <c r="S17" s="121">
        <v>0</v>
      </c>
      <c r="T17" s="121">
        <v>0</v>
      </c>
      <c r="U17" s="121">
        <v>1136</v>
      </c>
      <c r="V17" s="119">
        <v>0</v>
      </c>
      <c r="W17" s="119">
        <v>0</v>
      </c>
      <c r="X17" s="119">
        <v>0</v>
      </c>
      <c r="Y17" s="119">
        <v>1588</v>
      </c>
      <c r="Z17" s="119">
        <f t="shared" si="9"/>
        <v>1891</v>
      </c>
      <c r="AA17" s="122">
        <v>1500</v>
      </c>
      <c r="AB17" s="122">
        <f t="shared" si="0"/>
        <v>1891</v>
      </c>
      <c r="AC17" s="122">
        <f t="shared" si="1"/>
        <v>1891</v>
      </c>
      <c r="AD17" s="121">
        <v>0</v>
      </c>
      <c r="AE17" s="121">
        <v>0</v>
      </c>
      <c r="AF17" s="145">
        <f t="shared" si="6"/>
        <v>36534</v>
      </c>
      <c r="AH17" s="49">
        <v>1520</v>
      </c>
      <c r="AI17" s="51">
        <v>18910</v>
      </c>
      <c r="AJ17" s="41">
        <f t="shared" si="5"/>
        <v>20430</v>
      </c>
    </row>
    <row r="18" spans="1:36" ht="24" customHeight="1" x14ac:dyDescent="0.2">
      <c r="A18" s="144">
        <v>8</v>
      </c>
      <c r="B18" s="117"/>
      <c r="C18" s="118"/>
      <c r="D18" s="118" t="s">
        <v>198</v>
      </c>
      <c r="E18" s="117">
        <v>16</v>
      </c>
      <c r="F18" s="119">
        <v>18910</v>
      </c>
      <c r="G18" s="120">
        <f t="shared" si="7"/>
        <v>226920</v>
      </c>
      <c r="H18" s="121">
        <v>1520</v>
      </c>
      <c r="I18" s="120">
        <f t="shared" si="8"/>
        <v>10640</v>
      </c>
      <c r="J18" s="120">
        <f t="shared" si="2"/>
        <v>237560</v>
      </c>
      <c r="K18" s="119">
        <v>0</v>
      </c>
      <c r="L18" s="120">
        <v>0</v>
      </c>
      <c r="M18" s="121">
        <v>0</v>
      </c>
      <c r="N18" s="120">
        <f t="shared" si="3"/>
        <v>0</v>
      </c>
      <c r="O18" s="120">
        <f t="shared" si="4"/>
        <v>0</v>
      </c>
      <c r="P18" s="119">
        <v>2727</v>
      </c>
      <c r="Q18" s="121">
        <v>5000</v>
      </c>
      <c r="R18" s="121">
        <v>0</v>
      </c>
      <c r="S18" s="121">
        <v>0</v>
      </c>
      <c r="T18" s="121">
        <v>0</v>
      </c>
      <c r="U18" s="121">
        <v>1136</v>
      </c>
      <c r="V18" s="119">
        <v>0</v>
      </c>
      <c r="W18" s="119">
        <v>0</v>
      </c>
      <c r="X18" s="119">
        <v>0</v>
      </c>
      <c r="Y18" s="119">
        <v>1588</v>
      </c>
      <c r="Z18" s="119">
        <f t="shared" si="9"/>
        <v>1891</v>
      </c>
      <c r="AA18" s="122">
        <v>1500</v>
      </c>
      <c r="AB18" s="122">
        <f t="shared" si="0"/>
        <v>1891</v>
      </c>
      <c r="AC18" s="122">
        <f t="shared" si="1"/>
        <v>1891</v>
      </c>
      <c r="AD18" s="121">
        <v>0</v>
      </c>
      <c r="AE18" s="121">
        <v>0</v>
      </c>
      <c r="AF18" s="145">
        <f t="shared" si="6"/>
        <v>36534</v>
      </c>
      <c r="AH18" s="49">
        <v>1520</v>
      </c>
      <c r="AI18" s="51">
        <v>18910</v>
      </c>
      <c r="AJ18" s="41">
        <f t="shared" si="5"/>
        <v>20430</v>
      </c>
    </row>
    <row r="19" spans="1:36" ht="24" customHeight="1" x14ac:dyDescent="0.2">
      <c r="A19" s="144">
        <v>9</v>
      </c>
      <c r="B19" s="117"/>
      <c r="C19" s="118"/>
      <c r="D19" s="118" t="s">
        <v>198</v>
      </c>
      <c r="E19" s="117">
        <v>16</v>
      </c>
      <c r="F19" s="119">
        <v>18910</v>
      </c>
      <c r="G19" s="120">
        <f t="shared" si="7"/>
        <v>226920</v>
      </c>
      <c r="H19" s="121">
        <v>1520</v>
      </c>
      <c r="I19" s="120">
        <f t="shared" si="8"/>
        <v>10640</v>
      </c>
      <c r="J19" s="120">
        <f t="shared" si="2"/>
        <v>237560</v>
      </c>
      <c r="K19" s="119">
        <v>0</v>
      </c>
      <c r="L19" s="120">
        <v>0</v>
      </c>
      <c r="M19" s="121">
        <v>0</v>
      </c>
      <c r="N19" s="120">
        <f t="shared" si="3"/>
        <v>0</v>
      </c>
      <c r="O19" s="120">
        <f t="shared" si="4"/>
        <v>0</v>
      </c>
      <c r="P19" s="119">
        <v>2727</v>
      </c>
      <c r="Q19" s="121">
        <v>5000</v>
      </c>
      <c r="R19" s="121">
        <v>0</v>
      </c>
      <c r="S19" s="121">
        <v>0</v>
      </c>
      <c r="T19" s="121">
        <v>0</v>
      </c>
      <c r="U19" s="121">
        <v>1136</v>
      </c>
      <c r="V19" s="119">
        <v>0</v>
      </c>
      <c r="W19" s="119">
        <v>0</v>
      </c>
      <c r="X19" s="119">
        <v>0</v>
      </c>
      <c r="Y19" s="119">
        <v>1588</v>
      </c>
      <c r="Z19" s="119">
        <f t="shared" si="9"/>
        <v>1891</v>
      </c>
      <c r="AA19" s="122">
        <v>1500</v>
      </c>
      <c r="AB19" s="122">
        <f t="shared" si="0"/>
        <v>1891</v>
      </c>
      <c r="AC19" s="122">
        <f t="shared" si="1"/>
        <v>1891</v>
      </c>
      <c r="AD19" s="121">
        <v>0</v>
      </c>
      <c r="AE19" s="121">
        <v>0</v>
      </c>
      <c r="AF19" s="145">
        <f t="shared" si="6"/>
        <v>36534</v>
      </c>
      <c r="AH19" s="49">
        <v>1520</v>
      </c>
      <c r="AI19" s="51">
        <v>18910</v>
      </c>
      <c r="AJ19" s="41">
        <f t="shared" si="5"/>
        <v>20430</v>
      </c>
    </row>
    <row r="20" spans="1:36" ht="24" customHeight="1" x14ac:dyDescent="0.2">
      <c r="A20" s="144">
        <v>10</v>
      </c>
      <c r="B20" s="117"/>
      <c r="C20" s="118"/>
      <c r="D20" s="118" t="s">
        <v>198</v>
      </c>
      <c r="E20" s="117">
        <v>16</v>
      </c>
      <c r="F20" s="119">
        <v>18910</v>
      </c>
      <c r="G20" s="120">
        <f t="shared" si="7"/>
        <v>226920</v>
      </c>
      <c r="H20" s="121">
        <v>1520</v>
      </c>
      <c r="I20" s="120">
        <f t="shared" si="8"/>
        <v>10640</v>
      </c>
      <c r="J20" s="120">
        <f t="shared" si="2"/>
        <v>237560</v>
      </c>
      <c r="K20" s="119">
        <v>0</v>
      </c>
      <c r="L20" s="120">
        <v>0</v>
      </c>
      <c r="M20" s="121">
        <v>0</v>
      </c>
      <c r="N20" s="120">
        <f t="shared" si="3"/>
        <v>0</v>
      </c>
      <c r="O20" s="120">
        <f t="shared" si="4"/>
        <v>0</v>
      </c>
      <c r="P20" s="119">
        <v>2727</v>
      </c>
      <c r="Q20" s="121">
        <v>5000</v>
      </c>
      <c r="R20" s="121">
        <v>0</v>
      </c>
      <c r="S20" s="121">
        <v>0</v>
      </c>
      <c r="T20" s="121">
        <v>0</v>
      </c>
      <c r="U20" s="121">
        <v>1136</v>
      </c>
      <c r="V20" s="119">
        <v>0</v>
      </c>
      <c r="W20" s="119">
        <v>0</v>
      </c>
      <c r="X20" s="119">
        <v>0</v>
      </c>
      <c r="Y20" s="119">
        <v>1588</v>
      </c>
      <c r="Z20" s="119">
        <f t="shared" si="9"/>
        <v>1891</v>
      </c>
      <c r="AA20" s="122">
        <v>1500</v>
      </c>
      <c r="AB20" s="122">
        <f t="shared" si="0"/>
        <v>1891</v>
      </c>
      <c r="AC20" s="122">
        <f t="shared" si="1"/>
        <v>1891</v>
      </c>
      <c r="AD20" s="121">
        <v>0</v>
      </c>
      <c r="AE20" s="121">
        <v>0</v>
      </c>
      <c r="AF20" s="145">
        <f t="shared" si="6"/>
        <v>36534</v>
      </c>
      <c r="AH20" s="49">
        <v>1520</v>
      </c>
      <c r="AI20" s="51">
        <v>18910</v>
      </c>
      <c r="AJ20" s="41">
        <f t="shared" si="5"/>
        <v>20430</v>
      </c>
    </row>
    <row r="21" spans="1:36" ht="24" customHeight="1" x14ac:dyDescent="0.2">
      <c r="A21" s="144">
        <v>11</v>
      </c>
      <c r="B21" s="117"/>
      <c r="C21" s="118"/>
      <c r="D21" s="118" t="s">
        <v>198</v>
      </c>
      <c r="E21" s="117">
        <v>16</v>
      </c>
      <c r="F21" s="119">
        <v>18910</v>
      </c>
      <c r="G21" s="120">
        <f t="shared" si="7"/>
        <v>226920</v>
      </c>
      <c r="H21" s="121">
        <v>1520</v>
      </c>
      <c r="I21" s="120">
        <f t="shared" si="8"/>
        <v>10640</v>
      </c>
      <c r="J21" s="120">
        <f t="shared" si="2"/>
        <v>237560</v>
      </c>
      <c r="K21" s="119">
        <v>0</v>
      </c>
      <c r="L21" s="120">
        <v>0</v>
      </c>
      <c r="M21" s="121">
        <v>0</v>
      </c>
      <c r="N21" s="120">
        <f t="shared" si="3"/>
        <v>0</v>
      </c>
      <c r="O21" s="120">
        <f t="shared" si="4"/>
        <v>0</v>
      </c>
      <c r="P21" s="119">
        <v>2727</v>
      </c>
      <c r="Q21" s="121">
        <v>5000</v>
      </c>
      <c r="R21" s="121">
        <v>0</v>
      </c>
      <c r="S21" s="121">
        <v>0</v>
      </c>
      <c r="T21" s="121">
        <v>0</v>
      </c>
      <c r="U21" s="121">
        <v>1136</v>
      </c>
      <c r="V21" s="119">
        <v>0</v>
      </c>
      <c r="W21" s="119">
        <v>0</v>
      </c>
      <c r="X21" s="119">
        <v>0</v>
      </c>
      <c r="Y21" s="119">
        <v>1588</v>
      </c>
      <c r="Z21" s="119">
        <f t="shared" si="9"/>
        <v>1891</v>
      </c>
      <c r="AA21" s="122">
        <v>1500</v>
      </c>
      <c r="AB21" s="122">
        <f t="shared" si="0"/>
        <v>1891</v>
      </c>
      <c r="AC21" s="122">
        <f t="shared" si="1"/>
        <v>1891</v>
      </c>
      <c r="AD21" s="121">
        <v>0</v>
      </c>
      <c r="AE21" s="121">
        <v>0</v>
      </c>
      <c r="AF21" s="145">
        <f t="shared" si="6"/>
        <v>36534</v>
      </c>
      <c r="AH21" s="49">
        <v>1520</v>
      </c>
      <c r="AI21" s="51">
        <v>18910</v>
      </c>
      <c r="AJ21" s="41">
        <f t="shared" si="5"/>
        <v>20430</v>
      </c>
    </row>
    <row r="22" spans="1:36" ht="24" customHeight="1" x14ac:dyDescent="0.2">
      <c r="A22" s="144">
        <v>12</v>
      </c>
      <c r="B22" s="117"/>
      <c r="C22" s="118"/>
      <c r="D22" s="118" t="s">
        <v>198</v>
      </c>
      <c r="E22" s="117">
        <v>16</v>
      </c>
      <c r="F22" s="119">
        <v>18910</v>
      </c>
      <c r="G22" s="120">
        <f t="shared" si="7"/>
        <v>226920</v>
      </c>
      <c r="H22" s="121">
        <v>1520</v>
      </c>
      <c r="I22" s="120">
        <f t="shared" si="8"/>
        <v>10640</v>
      </c>
      <c r="J22" s="120">
        <f t="shared" si="2"/>
        <v>237560</v>
      </c>
      <c r="K22" s="119">
        <v>0</v>
      </c>
      <c r="L22" s="120">
        <v>0</v>
      </c>
      <c r="M22" s="121">
        <v>0</v>
      </c>
      <c r="N22" s="120">
        <f t="shared" si="3"/>
        <v>0</v>
      </c>
      <c r="O22" s="120">
        <f t="shared" si="4"/>
        <v>0</v>
      </c>
      <c r="P22" s="119">
        <v>2727</v>
      </c>
      <c r="Q22" s="121">
        <v>5000</v>
      </c>
      <c r="R22" s="121">
        <v>0</v>
      </c>
      <c r="S22" s="121">
        <v>0</v>
      </c>
      <c r="T22" s="121">
        <v>0</v>
      </c>
      <c r="U22" s="121">
        <v>1136</v>
      </c>
      <c r="V22" s="119">
        <v>0</v>
      </c>
      <c r="W22" s="119">
        <v>0</v>
      </c>
      <c r="X22" s="119">
        <v>0</v>
      </c>
      <c r="Y22" s="119">
        <v>1588</v>
      </c>
      <c r="Z22" s="119">
        <f t="shared" si="9"/>
        <v>1891</v>
      </c>
      <c r="AA22" s="122">
        <v>1500</v>
      </c>
      <c r="AB22" s="122">
        <f t="shared" si="0"/>
        <v>1891</v>
      </c>
      <c r="AC22" s="122">
        <f t="shared" si="1"/>
        <v>1891</v>
      </c>
      <c r="AD22" s="121">
        <v>0</v>
      </c>
      <c r="AE22" s="121">
        <v>0</v>
      </c>
      <c r="AF22" s="145">
        <f t="shared" si="6"/>
        <v>36534</v>
      </c>
      <c r="AH22" s="49">
        <v>1520</v>
      </c>
      <c r="AI22" s="51">
        <v>18910</v>
      </c>
      <c r="AJ22" s="41">
        <f t="shared" si="5"/>
        <v>20430</v>
      </c>
    </row>
    <row r="23" spans="1:36" ht="24" customHeight="1" x14ac:dyDescent="0.2">
      <c r="A23" s="144">
        <v>13</v>
      </c>
      <c r="B23" s="117"/>
      <c r="C23" s="118"/>
      <c r="D23" s="118" t="s">
        <v>198</v>
      </c>
      <c r="E23" s="117">
        <v>16</v>
      </c>
      <c r="F23" s="119">
        <v>18910</v>
      </c>
      <c r="G23" s="120">
        <f t="shared" si="7"/>
        <v>226920</v>
      </c>
      <c r="H23" s="121">
        <v>1520</v>
      </c>
      <c r="I23" s="120">
        <f t="shared" si="8"/>
        <v>10640</v>
      </c>
      <c r="J23" s="120">
        <f t="shared" si="2"/>
        <v>237560</v>
      </c>
      <c r="K23" s="119">
        <v>0</v>
      </c>
      <c r="L23" s="120">
        <v>0</v>
      </c>
      <c r="M23" s="121">
        <v>0</v>
      </c>
      <c r="N23" s="120">
        <f t="shared" si="3"/>
        <v>0</v>
      </c>
      <c r="O23" s="120">
        <f t="shared" si="4"/>
        <v>0</v>
      </c>
      <c r="P23" s="119">
        <v>2727</v>
      </c>
      <c r="Q23" s="121">
        <v>5000</v>
      </c>
      <c r="R23" s="121">
        <v>0</v>
      </c>
      <c r="S23" s="121">
        <v>0</v>
      </c>
      <c r="T23" s="121">
        <v>0</v>
      </c>
      <c r="U23" s="121">
        <v>1136</v>
      </c>
      <c r="V23" s="119">
        <v>0</v>
      </c>
      <c r="W23" s="119">
        <v>0</v>
      </c>
      <c r="X23" s="119">
        <v>0</v>
      </c>
      <c r="Y23" s="119">
        <v>1588</v>
      </c>
      <c r="Z23" s="119">
        <f t="shared" si="9"/>
        <v>1891</v>
      </c>
      <c r="AA23" s="122">
        <v>1500</v>
      </c>
      <c r="AB23" s="122">
        <f t="shared" si="0"/>
        <v>1891</v>
      </c>
      <c r="AC23" s="122">
        <f t="shared" si="1"/>
        <v>1891</v>
      </c>
      <c r="AD23" s="121">
        <v>0</v>
      </c>
      <c r="AE23" s="121">
        <v>0</v>
      </c>
      <c r="AF23" s="145">
        <f t="shared" si="6"/>
        <v>36534</v>
      </c>
      <c r="AH23" s="49">
        <v>1520</v>
      </c>
      <c r="AI23" s="51">
        <v>18910</v>
      </c>
      <c r="AJ23" s="41">
        <f t="shared" si="5"/>
        <v>20430</v>
      </c>
    </row>
    <row r="24" spans="1:36" ht="24" customHeight="1" x14ac:dyDescent="0.2">
      <c r="A24" s="144">
        <v>14</v>
      </c>
      <c r="B24" s="117"/>
      <c r="C24" s="118"/>
      <c r="D24" s="118" t="s">
        <v>198</v>
      </c>
      <c r="E24" s="117">
        <v>16</v>
      </c>
      <c r="F24" s="119">
        <v>18910</v>
      </c>
      <c r="G24" s="120">
        <f t="shared" si="7"/>
        <v>226920</v>
      </c>
      <c r="H24" s="121">
        <v>1520</v>
      </c>
      <c r="I24" s="120">
        <f t="shared" si="8"/>
        <v>10640</v>
      </c>
      <c r="J24" s="120">
        <f t="shared" si="2"/>
        <v>237560</v>
      </c>
      <c r="K24" s="119">
        <v>0</v>
      </c>
      <c r="L24" s="120">
        <v>0</v>
      </c>
      <c r="M24" s="121">
        <v>0</v>
      </c>
      <c r="N24" s="120">
        <f t="shared" si="3"/>
        <v>0</v>
      </c>
      <c r="O24" s="120">
        <f t="shared" si="4"/>
        <v>0</v>
      </c>
      <c r="P24" s="119">
        <v>2727</v>
      </c>
      <c r="Q24" s="121">
        <v>5000</v>
      </c>
      <c r="R24" s="121">
        <v>0</v>
      </c>
      <c r="S24" s="121">
        <v>0</v>
      </c>
      <c r="T24" s="121">
        <v>0</v>
      </c>
      <c r="U24" s="121">
        <v>1136</v>
      </c>
      <c r="V24" s="119">
        <v>0</v>
      </c>
      <c r="W24" s="119">
        <v>0</v>
      </c>
      <c r="X24" s="119">
        <v>0</v>
      </c>
      <c r="Y24" s="119">
        <v>1588</v>
      </c>
      <c r="Z24" s="119">
        <f t="shared" si="9"/>
        <v>1891</v>
      </c>
      <c r="AA24" s="122">
        <v>1500</v>
      </c>
      <c r="AB24" s="122">
        <f t="shared" si="0"/>
        <v>1891</v>
      </c>
      <c r="AC24" s="122">
        <f t="shared" si="1"/>
        <v>1891</v>
      </c>
      <c r="AD24" s="121">
        <v>0</v>
      </c>
      <c r="AE24" s="121">
        <v>0</v>
      </c>
      <c r="AF24" s="145">
        <f t="shared" si="6"/>
        <v>36534</v>
      </c>
      <c r="AH24" s="49">
        <v>1520</v>
      </c>
      <c r="AI24" s="51">
        <v>18910</v>
      </c>
      <c r="AJ24" s="41">
        <f t="shared" si="5"/>
        <v>20430</v>
      </c>
    </row>
    <row r="25" spans="1:36" ht="24" customHeight="1" x14ac:dyDescent="0.2">
      <c r="A25" s="144">
        <v>15</v>
      </c>
      <c r="B25" s="117"/>
      <c r="C25" s="118"/>
      <c r="D25" s="118" t="s">
        <v>198</v>
      </c>
      <c r="E25" s="117">
        <v>16</v>
      </c>
      <c r="F25" s="119">
        <v>18910</v>
      </c>
      <c r="G25" s="120">
        <f t="shared" si="7"/>
        <v>226920</v>
      </c>
      <c r="H25" s="121">
        <v>1520</v>
      </c>
      <c r="I25" s="120">
        <f t="shared" si="8"/>
        <v>10640</v>
      </c>
      <c r="J25" s="120">
        <f t="shared" si="2"/>
        <v>237560</v>
      </c>
      <c r="K25" s="119">
        <v>0</v>
      </c>
      <c r="L25" s="120">
        <v>0</v>
      </c>
      <c r="M25" s="121">
        <v>0</v>
      </c>
      <c r="N25" s="120">
        <f t="shared" si="3"/>
        <v>0</v>
      </c>
      <c r="O25" s="120">
        <f t="shared" si="4"/>
        <v>0</v>
      </c>
      <c r="P25" s="119">
        <v>2727</v>
      </c>
      <c r="Q25" s="121">
        <v>5000</v>
      </c>
      <c r="R25" s="121">
        <v>0</v>
      </c>
      <c r="S25" s="121">
        <v>0</v>
      </c>
      <c r="T25" s="121">
        <v>0</v>
      </c>
      <c r="U25" s="121">
        <v>1136</v>
      </c>
      <c r="V25" s="119">
        <v>0</v>
      </c>
      <c r="W25" s="119">
        <v>0</v>
      </c>
      <c r="X25" s="119">
        <v>0</v>
      </c>
      <c r="Y25" s="119">
        <v>1588</v>
      </c>
      <c r="Z25" s="119">
        <f t="shared" si="9"/>
        <v>1891</v>
      </c>
      <c r="AA25" s="122">
        <v>1500</v>
      </c>
      <c r="AB25" s="122">
        <f t="shared" si="0"/>
        <v>1891</v>
      </c>
      <c r="AC25" s="122">
        <f t="shared" si="1"/>
        <v>1891</v>
      </c>
      <c r="AD25" s="121">
        <v>0</v>
      </c>
      <c r="AE25" s="121">
        <v>0</v>
      </c>
      <c r="AF25" s="145">
        <f t="shared" si="6"/>
        <v>36534</v>
      </c>
      <c r="AH25" s="49">
        <v>1520</v>
      </c>
      <c r="AI25" s="51">
        <v>18910</v>
      </c>
      <c r="AJ25" s="41">
        <f t="shared" si="5"/>
        <v>20430</v>
      </c>
    </row>
    <row r="26" spans="1:36" ht="24" customHeight="1" x14ac:dyDescent="0.2">
      <c r="A26" s="144">
        <v>16</v>
      </c>
      <c r="B26" s="117"/>
      <c r="C26" s="118"/>
      <c r="D26" s="118" t="s">
        <v>198</v>
      </c>
      <c r="E26" s="117">
        <v>16</v>
      </c>
      <c r="F26" s="119">
        <v>18910</v>
      </c>
      <c r="G26" s="120">
        <f t="shared" si="7"/>
        <v>226920</v>
      </c>
      <c r="H26" s="121">
        <v>1520</v>
      </c>
      <c r="I26" s="120">
        <f t="shared" si="8"/>
        <v>10640</v>
      </c>
      <c r="J26" s="120">
        <f t="shared" si="2"/>
        <v>237560</v>
      </c>
      <c r="K26" s="119">
        <v>0</v>
      </c>
      <c r="L26" s="120">
        <v>0</v>
      </c>
      <c r="M26" s="121">
        <v>0</v>
      </c>
      <c r="N26" s="120">
        <f t="shared" si="3"/>
        <v>0</v>
      </c>
      <c r="O26" s="120">
        <f t="shared" si="4"/>
        <v>0</v>
      </c>
      <c r="P26" s="119">
        <v>2727</v>
      </c>
      <c r="Q26" s="121">
        <v>5000</v>
      </c>
      <c r="R26" s="121">
        <v>0</v>
      </c>
      <c r="S26" s="121">
        <v>0</v>
      </c>
      <c r="T26" s="121">
        <v>0</v>
      </c>
      <c r="U26" s="121">
        <v>1136</v>
      </c>
      <c r="V26" s="119">
        <v>0</v>
      </c>
      <c r="W26" s="119">
        <v>0</v>
      </c>
      <c r="X26" s="119">
        <v>0</v>
      </c>
      <c r="Y26" s="119">
        <v>1588</v>
      </c>
      <c r="Z26" s="119">
        <f t="shared" si="9"/>
        <v>1891</v>
      </c>
      <c r="AA26" s="122">
        <v>1500</v>
      </c>
      <c r="AB26" s="122">
        <f t="shared" si="0"/>
        <v>1891</v>
      </c>
      <c r="AC26" s="122">
        <f t="shared" si="1"/>
        <v>1891</v>
      </c>
      <c r="AD26" s="121">
        <v>0</v>
      </c>
      <c r="AE26" s="121">
        <v>0</v>
      </c>
      <c r="AF26" s="145">
        <f t="shared" si="6"/>
        <v>36534</v>
      </c>
      <c r="AH26" s="49">
        <v>1520</v>
      </c>
      <c r="AI26" s="51">
        <v>18910</v>
      </c>
      <c r="AJ26" s="41">
        <f t="shared" si="5"/>
        <v>20430</v>
      </c>
    </row>
    <row r="27" spans="1:36" ht="24" customHeight="1" x14ac:dyDescent="0.2">
      <c r="A27" s="144">
        <v>17</v>
      </c>
      <c r="B27" s="117"/>
      <c r="C27" s="118"/>
      <c r="D27" s="118" t="s">
        <v>198</v>
      </c>
      <c r="E27" s="117">
        <v>16</v>
      </c>
      <c r="F27" s="119">
        <v>18910</v>
      </c>
      <c r="G27" s="120">
        <f>F27*12</f>
        <v>226920</v>
      </c>
      <c r="H27" s="121">
        <v>1520</v>
      </c>
      <c r="I27" s="120">
        <f>H27*7</f>
        <v>10640</v>
      </c>
      <c r="J27" s="120">
        <f t="shared" si="2"/>
        <v>237560</v>
      </c>
      <c r="K27" s="119">
        <v>0</v>
      </c>
      <c r="L27" s="120">
        <v>0</v>
      </c>
      <c r="M27" s="121">
        <v>0</v>
      </c>
      <c r="N27" s="120">
        <f t="shared" si="3"/>
        <v>0</v>
      </c>
      <c r="O27" s="120">
        <f t="shared" si="4"/>
        <v>0</v>
      </c>
      <c r="P27" s="119">
        <v>2727</v>
      </c>
      <c r="Q27" s="121">
        <v>5000</v>
      </c>
      <c r="R27" s="121">
        <v>0</v>
      </c>
      <c r="S27" s="121">
        <v>0</v>
      </c>
      <c r="T27" s="121">
        <v>0</v>
      </c>
      <c r="U27" s="121">
        <v>1136</v>
      </c>
      <c r="V27" s="119">
        <v>0</v>
      </c>
      <c r="W27" s="119">
        <v>0</v>
      </c>
      <c r="X27" s="119">
        <v>0</v>
      </c>
      <c r="Y27" s="119">
        <v>1588</v>
      </c>
      <c r="Z27" s="119">
        <f t="shared" si="9"/>
        <v>1891</v>
      </c>
      <c r="AA27" s="122">
        <v>1500</v>
      </c>
      <c r="AB27" s="122">
        <f t="shared" si="0"/>
        <v>1891</v>
      </c>
      <c r="AC27" s="122">
        <f t="shared" si="1"/>
        <v>1891</v>
      </c>
      <c r="AD27" s="121">
        <v>0</v>
      </c>
      <c r="AE27" s="121">
        <v>0</v>
      </c>
      <c r="AF27" s="145">
        <f t="shared" si="6"/>
        <v>36534</v>
      </c>
      <c r="AH27" s="49">
        <v>1520</v>
      </c>
      <c r="AI27" s="51">
        <v>18910</v>
      </c>
      <c r="AJ27" s="41">
        <f t="shared" si="5"/>
        <v>20430</v>
      </c>
    </row>
    <row r="28" spans="1:36" ht="24" customHeight="1" x14ac:dyDescent="0.2">
      <c r="A28" s="144">
        <v>18</v>
      </c>
      <c r="B28" s="117"/>
      <c r="C28" s="118"/>
      <c r="D28" s="118" t="s">
        <v>198</v>
      </c>
      <c r="E28" s="117">
        <v>16</v>
      </c>
      <c r="F28" s="119">
        <v>18910</v>
      </c>
      <c r="G28" s="120">
        <f t="shared" si="7"/>
        <v>226920</v>
      </c>
      <c r="H28" s="121">
        <v>1520</v>
      </c>
      <c r="I28" s="120">
        <f t="shared" si="8"/>
        <v>10640</v>
      </c>
      <c r="J28" s="120">
        <f t="shared" si="2"/>
        <v>237560</v>
      </c>
      <c r="K28" s="119">
        <v>0</v>
      </c>
      <c r="L28" s="120">
        <v>0</v>
      </c>
      <c r="M28" s="121">
        <v>0</v>
      </c>
      <c r="N28" s="120">
        <f t="shared" si="3"/>
        <v>0</v>
      </c>
      <c r="O28" s="120">
        <f t="shared" si="4"/>
        <v>0</v>
      </c>
      <c r="P28" s="119">
        <v>2727</v>
      </c>
      <c r="Q28" s="121">
        <v>5000</v>
      </c>
      <c r="R28" s="121">
        <v>0</v>
      </c>
      <c r="S28" s="121">
        <v>0</v>
      </c>
      <c r="T28" s="121">
        <v>0</v>
      </c>
      <c r="U28" s="121">
        <v>1136</v>
      </c>
      <c r="V28" s="119">
        <v>0</v>
      </c>
      <c r="W28" s="119">
        <v>0</v>
      </c>
      <c r="X28" s="119">
        <v>0</v>
      </c>
      <c r="Y28" s="119">
        <v>1588</v>
      </c>
      <c r="Z28" s="119">
        <f t="shared" si="9"/>
        <v>1891</v>
      </c>
      <c r="AA28" s="122">
        <v>1500</v>
      </c>
      <c r="AB28" s="122">
        <f t="shared" si="0"/>
        <v>1891</v>
      </c>
      <c r="AC28" s="122">
        <f t="shared" si="1"/>
        <v>1891</v>
      </c>
      <c r="AD28" s="121">
        <v>0</v>
      </c>
      <c r="AE28" s="121">
        <v>0</v>
      </c>
      <c r="AF28" s="145">
        <f t="shared" si="6"/>
        <v>36534</v>
      </c>
      <c r="AH28" s="49">
        <v>1520</v>
      </c>
      <c r="AI28" s="51">
        <v>18910</v>
      </c>
      <c r="AJ28" s="41">
        <f t="shared" si="5"/>
        <v>20430</v>
      </c>
    </row>
    <row r="29" spans="1:36" ht="24" customHeight="1" x14ac:dyDescent="0.2">
      <c r="A29" s="144">
        <v>19</v>
      </c>
      <c r="B29" s="117"/>
      <c r="C29" s="118"/>
      <c r="D29" s="118" t="s">
        <v>198</v>
      </c>
      <c r="E29" s="117">
        <v>16</v>
      </c>
      <c r="F29" s="119">
        <v>18910</v>
      </c>
      <c r="G29" s="120">
        <f t="shared" si="7"/>
        <v>226920</v>
      </c>
      <c r="H29" s="121">
        <v>1520</v>
      </c>
      <c r="I29" s="120">
        <f t="shared" si="8"/>
        <v>10640</v>
      </c>
      <c r="J29" s="120">
        <f t="shared" si="2"/>
        <v>237560</v>
      </c>
      <c r="K29" s="119">
        <v>0</v>
      </c>
      <c r="L29" s="120">
        <v>0</v>
      </c>
      <c r="M29" s="121">
        <v>0</v>
      </c>
      <c r="N29" s="120">
        <f t="shared" si="3"/>
        <v>0</v>
      </c>
      <c r="O29" s="120">
        <f t="shared" si="4"/>
        <v>0</v>
      </c>
      <c r="P29" s="119">
        <v>2727</v>
      </c>
      <c r="Q29" s="121">
        <v>5000</v>
      </c>
      <c r="R29" s="121">
        <v>0</v>
      </c>
      <c r="S29" s="121">
        <v>0</v>
      </c>
      <c r="T29" s="121">
        <v>0</v>
      </c>
      <c r="U29" s="121">
        <v>1136</v>
      </c>
      <c r="V29" s="119">
        <v>0</v>
      </c>
      <c r="W29" s="119">
        <v>0</v>
      </c>
      <c r="X29" s="119">
        <v>0</v>
      </c>
      <c r="Y29" s="119">
        <v>1588</v>
      </c>
      <c r="Z29" s="119">
        <f t="shared" si="9"/>
        <v>1891</v>
      </c>
      <c r="AA29" s="122">
        <v>1500</v>
      </c>
      <c r="AB29" s="122">
        <f t="shared" si="0"/>
        <v>1891</v>
      </c>
      <c r="AC29" s="122">
        <f t="shared" si="1"/>
        <v>1891</v>
      </c>
      <c r="AD29" s="121">
        <v>0</v>
      </c>
      <c r="AE29" s="121">
        <v>0</v>
      </c>
      <c r="AF29" s="145">
        <f t="shared" si="6"/>
        <v>36534</v>
      </c>
      <c r="AH29" s="49">
        <v>1520</v>
      </c>
      <c r="AI29" s="51">
        <v>18910</v>
      </c>
      <c r="AJ29" s="41">
        <f t="shared" si="5"/>
        <v>20430</v>
      </c>
    </row>
    <row r="30" spans="1:36" ht="24" customHeight="1" x14ac:dyDescent="0.2">
      <c r="A30" s="144">
        <v>20</v>
      </c>
      <c r="B30" s="117"/>
      <c r="C30" s="118"/>
      <c r="D30" s="118" t="s">
        <v>198</v>
      </c>
      <c r="E30" s="117">
        <v>16</v>
      </c>
      <c r="F30" s="119">
        <v>18910</v>
      </c>
      <c r="G30" s="120">
        <f>F30*12</f>
        <v>226920</v>
      </c>
      <c r="H30" s="121">
        <v>1520</v>
      </c>
      <c r="I30" s="120">
        <f>H30*7</f>
        <v>10640</v>
      </c>
      <c r="J30" s="120">
        <f t="shared" si="2"/>
        <v>237560</v>
      </c>
      <c r="K30" s="119">
        <v>0</v>
      </c>
      <c r="L30" s="120">
        <v>0</v>
      </c>
      <c r="M30" s="121">
        <v>0</v>
      </c>
      <c r="N30" s="120">
        <f t="shared" si="3"/>
        <v>0</v>
      </c>
      <c r="O30" s="120">
        <f t="shared" si="4"/>
        <v>0</v>
      </c>
      <c r="P30" s="119">
        <v>2727</v>
      </c>
      <c r="Q30" s="121">
        <v>5000</v>
      </c>
      <c r="R30" s="121">
        <v>0</v>
      </c>
      <c r="S30" s="121">
        <v>0</v>
      </c>
      <c r="T30" s="121">
        <v>0</v>
      </c>
      <c r="U30" s="121">
        <v>1136</v>
      </c>
      <c r="V30" s="119">
        <v>0</v>
      </c>
      <c r="W30" s="119">
        <v>0</v>
      </c>
      <c r="X30" s="119">
        <v>0</v>
      </c>
      <c r="Y30" s="119">
        <v>1588</v>
      </c>
      <c r="Z30" s="119">
        <f t="shared" si="9"/>
        <v>1891</v>
      </c>
      <c r="AA30" s="122">
        <v>1500</v>
      </c>
      <c r="AB30" s="122">
        <f t="shared" si="0"/>
        <v>1891</v>
      </c>
      <c r="AC30" s="122">
        <f t="shared" si="1"/>
        <v>1891</v>
      </c>
      <c r="AD30" s="121">
        <v>0</v>
      </c>
      <c r="AE30" s="121">
        <v>0</v>
      </c>
      <c r="AF30" s="145">
        <f t="shared" si="6"/>
        <v>36534</v>
      </c>
      <c r="AH30" s="49">
        <v>1520</v>
      </c>
      <c r="AI30" s="51">
        <v>18910</v>
      </c>
      <c r="AJ30" s="41">
        <f t="shared" si="5"/>
        <v>20430</v>
      </c>
    </row>
    <row r="31" spans="1:36" ht="24" customHeight="1" x14ac:dyDescent="0.2">
      <c r="A31" s="144">
        <v>21</v>
      </c>
      <c r="B31" s="117"/>
      <c r="C31" s="118"/>
      <c r="D31" s="118" t="s">
        <v>198</v>
      </c>
      <c r="E31" s="117">
        <v>16</v>
      </c>
      <c r="F31" s="119">
        <v>18910</v>
      </c>
      <c r="G31" s="120">
        <f t="shared" si="7"/>
        <v>226920</v>
      </c>
      <c r="H31" s="121">
        <v>1520</v>
      </c>
      <c r="I31" s="120">
        <f t="shared" si="8"/>
        <v>10640</v>
      </c>
      <c r="J31" s="120">
        <f t="shared" si="2"/>
        <v>237560</v>
      </c>
      <c r="K31" s="119">
        <v>0</v>
      </c>
      <c r="L31" s="120">
        <v>0</v>
      </c>
      <c r="M31" s="121">
        <v>0</v>
      </c>
      <c r="N31" s="120">
        <f t="shared" si="3"/>
        <v>0</v>
      </c>
      <c r="O31" s="120">
        <f t="shared" si="4"/>
        <v>0</v>
      </c>
      <c r="P31" s="119">
        <v>2727</v>
      </c>
      <c r="Q31" s="121">
        <v>5000</v>
      </c>
      <c r="R31" s="121">
        <v>0</v>
      </c>
      <c r="S31" s="121">
        <v>0</v>
      </c>
      <c r="T31" s="121">
        <v>0</v>
      </c>
      <c r="U31" s="121">
        <v>1136</v>
      </c>
      <c r="V31" s="119">
        <v>0</v>
      </c>
      <c r="W31" s="119">
        <v>0</v>
      </c>
      <c r="X31" s="119">
        <v>0</v>
      </c>
      <c r="Y31" s="119">
        <v>1588</v>
      </c>
      <c r="Z31" s="119">
        <f t="shared" si="9"/>
        <v>1891</v>
      </c>
      <c r="AA31" s="122">
        <v>1500</v>
      </c>
      <c r="AB31" s="122">
        <f t="shared" si="0"/>
        <v>1891</v>
      </c>
      <c r="AC31" s="122">
        <f t="shared" si="1"/>
        <v>1891</v>
      </c>
      <c r="AD31" s="121">
        <v>0</v>
      </c>
      <c r="AE31" s="121">
        <v>0</v>
      </c>
      <c r="AF31" s="145">
        <f t="shared" si="6"/>
        <v>36534</v>
      </c>
      <c r="AH31" s="49">
        <v>1520</v>
      </c>
      <c r="AI31" s="51">
        <v>18910</v>
      </c>
      <c r="AJ31" s="41">
        <f t="shared" si="5"/>
        <v>20430</v>
      </c>
    </row>
    <row r="32" spans="1:36" ht="24" customHeight="1" x14ac:dyDescent="0.2">
      <c r="A32" s="144">
        <v>22</v>
      </c>
      <c r="B32" s="117"/>
      <c r="C32" s="118"/>
      <c r="D32" s="118" t="s">
        <v>198</v>
      </c>
      <c r="E32" s="117">
        <v>16</v>
      </c>
      <c r="F32" s="119">
        <v>18910</v>
      </c>
      <c r="G32" s="120">
        <f t="shared" si="7"/>
        <v>226920</v>
      </c>
      <c r="H32" s="121">
        <v>1520</v>
      </c>
      <c r="I32" s="120">
        <f t="shared" si="8"/>
        <v>10640</v>
      </c>
      <c r="J32" s="120">
        <f t="shared" si="2"/>
        <v>237560</v>
      </c>
      <c r="K32" s="119">
        <v>0</v>
      </c>
      <c r="L32" s="120">
        <v>0</v>
      </c>
      <c r="M32" s="121">
        <v>0</v>
      </c>
      <c r="N32" s="120">
        <f t="shared" si="3"/>
        <v>0</v>
      </c>
      <c r="O32" s="120">
        <f t="shared" si="4"/>
        <v>0</v>
      </c>
      <c r="P32" s="119">
        <v>2727</v>
      </c>
      <c r="Q32" s="121">
        <v>5000</v>
      </c>
      <c r="R32" s="121">
        <v>0</v>
      </c>
      <c r="S32" s="121">
        <v>0</v>
      </c>
      <c r="T32" s="121">
        <v>0</v>
      </c>
      <c r="U32" s="121">
        <v>1136</v>
      </c>
      <c r="V32" s="119">
        <v>0</v>
      </c>
      <c r="W32" s="119">
        <v>0</v>
      </c>
      <c r="X32" s="119">
        <v>0</v>
      </c>
      <c r="Y32" s="119">
        <v>1588</v>
      </c>
      <c r="Z32" s="119">
        <f t="shared" si="9"/>
        <v>1891</v>
      </c>
      <c r="AA32" s="122">
        <v>1500</v>
      </c>
      <c r="AB32" s="122">
        <f t="shared" si="0"/>
        <v>1891</v>
      </c>
      <c r="AC32" s="122">
        <f t="shared" si="1"/>
        <v>1891</v>
      </c>
      <c r="AD32" s="121">
        <v>0</v>
      </c>
      <c r="AE32" s="121">
        <v>0</v>
      </c>
      <c r="AF32" s="145">
        <f t="shared" si="6"/>
        <v>36534</v>
      </c>
      <c r="AH32" s="49">
        <v>1520</v>
      </c>
      <c r="AI32" s="51">
        <v>18910</v>
      </c>
      <c r="AJ32" s="41">
        <f t="shared" si="5"/>
        <v>20430</v>
      </c>
    </row>
    <row r="33" spans="1:36" ht="24" customHeight="1" x14ac:dyDescent="0.2">
      <c r="A33" s="144">
        <v>23</v>
      </c>
      <c r="B33" s="117"/>
      <c r="C33" s="118"/>
      <c r="D33" s="118" t="s">
        <v>198</v>
      </c>
      <c r="E33" s="117">
        <v>16</v>
      </c>
      <c r="F33" s="119">
        <v>18910</v>
      </c>
      <c r="G33" s="120">
        <f t="shared" si="7"/>
        <v>226920</v>
      </c>
      <c r="H33" s="121">
        <v>1520</v>
      </c>
      <c r="I33" s="120">
        <f t="shared" si="8"/>
        <v>10640</v>
      </c>
      <c r="J33" s="120">
        <f t="shared" si="2"/>
        <v>237560</v>
      </c>
      <c r="K33" s="119">
        <v>0</v>
      </c>
      <c r="L33" s="120">
        <v>0</v>
      </c>
      <c r="M33" s="121">
        <v>0</v>
      </c>
      <c r="N33" s="120">
        <f t="shared" si="3"/>
        <v>0</v>
      </c>
      <c r="O33" s="120">
        <f t="shared" si="4"/>
        <v>0</v>
      </c>
      <c r="P33" s="119">
        <v>2727</v>
      </c>
      <c r="Q33" s="121">
        <v>5000</v>
      </c>
      <c r="R33" s="121">
        <v>0</v>
      </c>
      <c r="S33" s="121">
        <v>0</v>
      </c>
      <c r="T33" s="121">
        <v>0</v>
      </c>
      <c r="U33" s="121">
        <v>1136</v>
      </c>
      <c r="V33" s="119">
        <v>0</v>
      </c>
      <c r="W33" s="119">
        <v>0</v>
      </c>
      <c r="X33" s="119">
        <v>0</v>
      </c>
      <c r="Y33" s="119">
        <v>1588</v>
      </c>
      <c r="Z33" s="119">
        <f t="shared" si="9"/>
        <v>1891</v>
      </c>
      <c r="AA33" s="122">
        <v>1500</v>
      </c>
      <c r="AB33" s="122">
        <f t="shared" si="0"/>
        <v>1891</v>
      </c>
      <c r="AC33" s="122">
        <f t="shared" si="1"/>
        <v>1891</v>
      </c>
      <c r="AD33" s="121">
        <v>0</v>
      </c>
      <c r="AE33" s="121">
        <v>0</v>
      </c>
      <c r="AF33" s="145">
        <f t="shared" si="6"/>
        <v>36534</v>
      </c>
      <c r="AH33" s="49">
        <v>1520</v>
      </c>
      <c r="AI33" s="51">
        <v>18910</v>
      </c>
      <c r="AJ33" s="41">
        <f t="shared" si="5"/>
        <v>20430</v>
      </c>
    </row>
    <row r="34" spans="1:36" ht="24" customHeight="1" x14ac:dyDescent="0.2">
      <c r="A34" s="144">
        <v>24</v>
      </c>
      <c r="B34" s="117"/>
      <c r="C34" s="118"/>
      <c r="D34" s="118" t="s">
        <v>199</v>
      </c>
      <c r="E34" s="117">
        <v>14</v>
      </c>
      <c r="F34" s="117">
        <v>35070</v>
      </c>
      <c r="G34" s="120">
        <f t="shared" si="7"/>
        <v>420840</v>
      </c>
      <c r="H34" s="117">
        <v>1170</v>
      </c>
      <c r="I34" s="120">
        <f t="shared" si="8"/>
        <v>8190</v>
      </c>
      <c r="J34" s="120">
        <f t="shared" si="2"/>
        <v>429030</v>
      </c>
      <c r="K34" s="119">
        <v>0</v>
      </c>
      <c r="L34" s="120">
        <v>0</v>
      </c>
      <c r="M34" s="121">
        <v>0</v>
      </c>
      <c r="N34" s="120">
        <f t="shared" si="3"/>
        <v>0</v>
      </c>
      <c r="O34" s="120">
        <f t="shared" si="4"/>
        <v>0</v>
      </c>
      <c r="P34" s="117">
        <v>2214</v>
      </c>
      <c r="Q34" s="121">
        <v>2856</v>
      </c>
      <c r="R34" s="121">
        <v>0</v>
      </c>
      <c r="S34" s="121">
        <v>0</v>
      </c>
      <c r="T34" s="121">
        <v>0</v>
      </c>
      <c r="U34" s="121">
        <v>1500</v>
      </c>
      <c r="V34" s="117">
        <v>744</v>
      </c>
      <c r="W34" s="117">
        <v>496</v>
      </c>
      <c r="X34" s="119">
        <v>0</v>
      </c>
      <c r="Y34" s="117">
        <v>2644</v>
      </c>
      <c r="Z34" s="119">
        <f t="shared" si="9"/>
        <v>3507</v>
      </c>
      <c r="AA34" s="122">
        <v>1000</v>
      </c>
      <c r="AB34" s="122">
        <f t="shared" si="0"/>
        <v>3507</v>
      </c>
      <c r="AC34" s="122">
        <f t="shared" si="1"/>
        <v>3507</v>
      </c>
      <c r="AD34" s="121">
        <v>0</v>
      </c>
      <c r="AE34" s="121">
        <v>0</v>
      </c>
      <c r="AF34" s="145">
        <f t="shared" si="6"/>
        <v>57045</v>
      </c>
      <c r="AH34" s="40">
        <v>1170</v>
      </c>
      <c r="AI34" s="40">
        <v>33900</v>
      </c>
      <c r="AJ34" s="41">
        <f t="shared" si="5"/>
        <v>35070</v>
      </c>
    </row>
    <row r="35" spans="1:36" ht="24" customHeight="1" x14ac:dyDescent="0.2">
      <c r="A35" s="144">
        <v>25</v>
      </c>
      <c r="B35" s="122"/>
      <c r="C35" s="118"/>
      <c r="D35" s="118" t="s">
        <v>199</v>
      </c>
      <c r="E35" s="117">
        <v>14</v>
      </c>
      <c r="F35" s="117">
        <v>37410</v>
      </c>
      <c r="G35" s="120">
        <f t="shared" si="7"/>
        <v>448920</v>
      </c>
      <c r="H35" s="117">
        <v>1170</v>
      </c>
      <c r="I35" s="120">
        <f t="shared" si="8"/>
        <v>8190</v>
      </c>
      <c r="J35" s="120">
        <f t="shared" si="2"/>
        <v>457110</v>
      </c>
      <c r="K35" s="119">
        <v>0</v>
      </c>
      <c r="L35" s="120">
        <v>0</v>
      </c>
      <c r="M35" s="121">
        <v>0</v>
      </c>
      <c r="N35" s="120">
        <f t="shared" si="3"/>
        <v>0</v>
      </c>
      <c r="O35" s="120">
        <f t="shared" si="4"/>
        <v>0</v>
      </c>
      <c r="P35" s="117">
        <v>2214</v>
      </c>
      <c r="Q35" s="121">
        <v>2856</v>
      </c>
      <c r="R35" s="121">
        <v>0</v>
      </c>
      <c r="S35" s="121">
        <v>0</v>
      </c>
      <c r="T35" s="121">
        <v>0</v>
      </c>
      <c r="U35" s="121">
        <v>1500</v>
      </c>
      <c r="V35" s="117">
        <v>790</v>
      </c>
      <c r="W35" s="117">
        <v>526</v>
      </c>
      <c r="X35" s="119">
        <v>0</v>
      </c>
      <c r="Y35" s="117">
        <v>2840</v>
      </c>
      <c r="Z35" s="119">
        <f t="shared" si="9"/>
        <v>3741</v>
      </c>
      <c r="AA35" s="122">
        <v>1000</v>
      </c>
      <c r="AB35" s="122">
        <f t="shared" si="0"/>
        <v>3741</v>
      </c>
      <c r="AC35" s="122">
        <f t="shared" si="1"/>
        <v>3741</v>
      </c>
      <c r="AD35" s="121">
        <v>0</v>
      </c>
      <c r="AE35" s="121">
        <v>0</v>
      </c>
      <c r="AF35" s="145">
        <f t="shared" si="6"/>
        <v>60359</v>
      </c>
      <c r="AH35" s="40">
        <v>1170</v>
      </c>
      <c r="AI35" s="40">
        <v>36240</v>
      </c>
      <c r="AJ35" s="41">
        <f t="shared" si="5"/>
        <v>37410</v>
      </c>
    </row>
    <row r="36" spans="1:36" ht="24" customHeight="1" x14ac:dyDescent="0.2">
      <c r="A36" s="144">
        <v>26</v>
      </c>
      <c r="B36" s="117"/>
      <c r="C36" s="118"/>
      <c r="D36" s="118" t="s">
        <v>73</v>
      </c>
      <c r="E36" s="117">
        <v>11</v>
      </c>
      <c r="F36" s="117">
        <v>28410</v>
      </c>
      <c r="G36" s="120">
        <f t="shared" si="7"/>
        <v>340920</v>
      </c>
      <c r="H36" s="117">
        <v>880</v>
      </c>
      <c r="I36" s="120">
        <f t="shared" si="8"/>
        <v>6160</v>
      </c>
      <c r="J36" s="120">
        <f t="shared" si="2"/>
        <v>347080</v>
      </c>
      <c r="K36" s="119">
        <v>0</v>
      </c>
      <c r="L36" s="120">
        <v>0</v>
      </c>
      <c r="M36" s="121">
        <v>0</v>
      </c>
      <c r="N36" s="120">
        <f t="shared" si="3"/>
        <v>0</v>
      </c>
      <c r="O36" s="120">
        <f t="shared" si="4"/>
        <v>0</v>
      </c>
      <c r="P36" s="117">
        <v>1853</v>
      </c>
      <c r="Q36" s="121">
        <v>2856</v>
      </c>
      <c r="R36" s="121">
        <v>0</v>
      </c>
      <c r="S36" s="121">
        <v>0</v>
      </c>
      <c r="T36" s="121">
        <v>0</v>
      </c>
      <c r="U36" s="121">
        <v>1500</v>
      </c>
      <c r="V36" s="117">
        <v>629</v>
      </c>
      <c r="W36" s="117">
        <v>422</v>
      </c>
      <c r="X36" s="119">
        <v>0</v>
      </c>
      <c r="Y36" s="117">
        <v>2161</v>
      </c>
      <c r="Z36" s="119">
        <f t="shared" si="9"/>
        <v>2841</v>
      </c>
      <c r="AA36" s="122">
        <v>1000</v>
      </c>
      <c r="AB36" s="122">
        <f t="shared" si="0"/>
        <v>2841</v>
      </c>
      <c r="AC36" s="122">
        <f t="shared" si="1"/>
        <v>2841</v>
      </c>
      <c r="AD36" s="121">
        <v>0</v>
      </c>
      <c r="AE36" s="121">
        <v>0</v>
      </c>
      <c r="AF36" s="145">
        <f t="shared" si="6"/>
        <v>47354</v>
      </c>
      <c r="AH36" s="40">
        <v>880</v>
      </c>
      <c r="AI36" s="40">
        <v>27530</v>
      </c>
      <c r="AJ36" s="41">
        <f t="shared" si="5"/>
        <v>28410</v>
      </c>
    </row>
    <row r="37" spans="1:36" ht="24" customHeight="1" x14ac:dyDescent="0.2">
      <c r="A37" s="144">
        <v>27</v>
      </c>
      <c r="B37" s="117"/>
      <c r="C37" s="118"/>
      <c r="D37" s="118" t="s">
        <v>73</v>
      </c>
      <c r="E37" s="117">
        <v>11</v>
      </c>
      <c r="F37" s="117">
        <v>14330</v>
      </c>
      <c r="G37" s="120">
        <f t="shared" si="7"/>
        <v>171960</v>
      </c>
      <c r="H37" s="117">
        <v>880</v>
      </c>
      <c r="I37" s="120">
        <f t="shared" si="8"/>
        <v>6160</v>
      </c>
      <c r="J37" s="120">
        <f t="shared" si="2"/>
        <v>178120</v>
      </c>
      <c r="K37" s="119">
        <v>0</v>
      </c>
      <c r="L37" s="120">
        <v>0</v>
      </c>
      <c r="M37" s="121">
        <v>0</v>
      </c>
      <c r="N37" s="120">
        <f t="shared" si="3"/>
        <v>0</v>
      </c>
      <c r="O37" s="120">
        <f t="shared" si="4"/>
        <v>0</v>
      </c>
      <c r="P37" s="117">
        <v>1853</v>
      </c>
      <c r="Q37" s="121">
        <v>2856</v>
      </c>
      <c r="R37" s="121">
        <v>0</v>
      </c>
      <c r="S37" s="121">
        <v>0</v>
      </c>
      <c r="T37" s="121">
        <v>0</v>
      </c>
      <c r="U37" s="121">
        <v>1500</v>
      </c>
      <c r="V37" s="117">
        <v>0</v>
      </c>
      <c r="W37" s="117">
        <v>0</v>
      </c>
      <c r="X37" s="119">
        <v>0</v>
      </c>
      <c r="Y37" s="117">
        <v>1051</v>
      </c>
      <c r="Z37" s="119">
        <f t="shared" si="9"/>
        <v>1433</v>
      </c>
      <c r="AA37" s="122">
        <v>1000</v>
      </c>
      <c r="AB37" s="122">
        <f t="shared" si="0"/>
        <v>1433</v>
      </c>
      <c r="AC37" s="122">
        <f t="shared" si="1"/>
        <v>1433</v>
      </c>
      <c r="AD37" s="121">
        <v>0</v>
      </c>
      <c r="AE37" s="121">
        <v>0</v>
      </c>
      <c r="AF37" s="145">
        <f t="shared" si="6"/>
        <v>26889</v>
      </c>
      <c r="AH37" s="40">
        <v>880</v>
      </c>
      <c r="AI37" s="40">
        <v>13450</v>
      </c>
      <c r="AJ37" s="41">
        <f t="shared" si="5"/>
        <v>14330</v>
      </c>
    </row>
    <row r="38" spans="1:36" ht="24" customHeight="1" x14ac:dyDescent="0.2">
      <c r="A38" s="144">
        <v>28</v>
      </c>
      <c r="B38" s="122"/>
      <c r="C38" s="118"/>
      <c r="D38" s="118" t="s">
        <v>200</v>
      </c>
      <c r="E38" s="123" t="s">
        <v>201</v>
      </c>
      <c r="F38" s="117">
        <v>31480</v>
      </c>
      <c r="G38" s="120">
        <f t="shared" si="7"/>
        <v>377760</v>
      </c>
      <c r="H38" s="117">
        <v>0</v>
      </c>
      <c r="I38" s="120">
        <f t="shared" si="8"/>
        <v>0</v>
      </c>
      <c r="J38" s="120">
        <f t="shared" si="2"/>
        <v>377760</v>
      </c>
      <c r="K38" s="122">
        <f>2010+670</f>
        <v>2680</v>
      </c>
      <c r="L38" s="120">
        <f t="shared" ref="L38:L41" si="10">K38*12</f>
        <v>32160</v>
      </c>
      <c r="M38" s="121">
        <v>670</v>
      </c>
      <c r="N38" s="120">
        <f t="shared" si="3"/>
        <v>4690</v>
      </c>
      <c r="O38" s="120">
        <f t="shared" si="4"/>
        <v>36850</v>
      </c>
      <c r="P38" s="117">
        <v>1650</v>
      </c>
      <c r="Q38" s="121">
        <v>1932</v>
      </c>
      <c r="R38" s="121">
        <v>0</v>
      </c>
      <c r="S38" s="121">
        <v>0</v>
      </c>
      <c r="T38" s="121">
        <v>0</v>
      </c>
      <c r="U38" s="121">
        <v>1500</v>
      </c>
      <c r="V38" s="117">
        <v>786</v>
      </c>
      <c r="W38" s="117">
        <v>535</v>
      </c>
      <c r="X38" s="119">
        <v>0</v>
      </c>
      <c r="Y38" s="117">
        <v>2634</v>
      </c>
      <c r="Z38" s="119">
        <v>3349</v>
      </c>
      <c r="AA38" s="122">
        <v>1000</v>
      </c>
      <c r="AB38" s="122">
        <v>3349</v>
      </c>
      <c r="AC38" s="122">
        <v>3349</v>
      </c>
      <c r="AD38" s="121">
        <v>0</v>
      </c>
      <c r="AE38" s="121">
        <v>0</v>
      </c>
      <c r="AF38" s="145">
        <f t="shared" si="6"/>
        <v>54244</v>
      </c>
      <c r="AH38" s="50">
        <v>0</v>
      </c>
      <c r="AI38" s="40">
        <v>31480</v>
      </c>
      <c r="AJ38" s="41">
        <f t="shared" si="5"/>
        <v>31480</v>
      </c>
    </row>
    <row r="39" spans="1:36" ht="24" customHeight="1" x14ac:dyDescent="0.2">
      <c r="A39" s="144">
        <v>29</v>
      </c>
      <c r="B39" s="117"/>
      <c r="C39" s="118"/>
      <c r="D39" s="118" t="s">
        <v>47</v>
      </c>
      <c r="E39" s="123" t="s">
        <v>74</v>
      </c>
      <c r="F39" s="117">
        <v>16060</v>
      </c>
      <c r="G39" s="120">
        <f t="shared" si="7"/>
        <v>192720</v>
      </c>
      <c r="H39" s="117">
        <v>440</v>
      </c>
      <c r="I39" s="120">
        <f t="shared" si="8"/>
        <v>3080</v>
      </c>
      <c r="J39" s="120">
        <f t="shared" si="2"/>
        <v>195800</v>
      </c>
      <c r="K39" s="121">
        <v>0</v>
      </c>
      <c r="L39" s="120">
        <f t="shared" si="10"/>
        <v>0</v>
      </c>
      <c r="M39" s="121">
        <v>0</v>
      </c>
      <c r="N39" s="120">
        <f t="shared" si="3"/>
        <v>0</v>
      </c>
      <c r="O39" s="120">
        <f t="shared" si="4"/>
        <v>0</v>
      </c>
      <c r="P39" s="117">
        <v>1458</v>
      </c>
      <c r="Q39" s="121">
        <v>1785</v>
      </c>
      <c r="R39" s="121">
        <v>150</v>
      </c>
      <c r="S39" s="121">
        <v>150</v>
      </c>
      <c r="T39" s="121">
        <v>0</v>
      </c>
      <c r="U39" s="121">
        <v>1500</v>
      </c>
      <c r="V39" s="117">
        <v>347</v>
      </c>
      <c r="W39" s="117">
        <v>243</v>
      </c>
      <c r="X39" s="119">
        <v>0</v>
      </c>
      <c r="Y39" s="117">
        <v>1235</v>
      </c>
      <c r="Z39" s="119">
        <f t="shared" ref="Z39:Z41" si="11">F39*10/100</f>
        <v>1606</v>
      </c>
      <c r="AA39" s="122">
        <v>1000</v>
      </c>
      <c r="AB39" s="122">
        <f>F39*10/100</f>
        <v>1606</v>
      </c>
      <c r="AC39" s="122">
        <f>F39*10/100</f>
        <v>1606</v>
      </c>
      <c r="AD39" s="121">
        <v>0</v>
      </c>
      <c r="AE39" s="121">
        <v>0</v>
      </c>
      <c r="AF39" s="145">
        <f t="shared" si="6"/>
        <v>28746</v>
      </c>
      <c r="AH39" s="50">
        <v>440</v>
      </c>
      <c r="AI39" s="40">
        <v>15620</v>
      </c>
      <c r="AJ39" s="41">
        <f t="shared" si="5"/>
        <v>16060</v>
      </c>
    </row>
    <row r="40" spans="1:36" ht="24" customHeight="1" x14ac:dyDescent="0.2">
      <c r="A40" s="144">
        <v>30</v>
      </c>
      <c r="B40" s="117"/>
      <c r="C40" s="118"/>
      <c r="D40" s="118" t="s">
        <v>48</v>
      </c>
      <c r="E40" s="123" t="s">
        <v>74</v>
      </c>
      <c r="F40" s="117">
        <v>20900</v>
      </c>
      <c r="G40" s="120">
        <f t="shared" si="7"/>
        <v>250800</v>
      </c>
      <c r="H40" s="117">
        <v>440</v>
      </c>
      <c r="I40" s="120">
        <f t="shared" si="8"/>
        <v>3080</v>
      </c>
      <c r="J40" s="120">
        <f t="shared" si="2"/>
        <v>253880</v>
      </c>
      <c r="K40" s="121">
        <v>0</v>
      </c>
      <c r="L40" s="120">
        <f t="shared" si="10"/>
        <v>0</v>
      </c>
      <c r="M40" s="121">
        <v>0</v>
      </c>
      <c r="N40" s="120">
        <f t="shared" si="3"/>
        <v>0</v>
      </c>
      <c r="O40" s="120">
        <f t="shared" si="4"/>
        <v>0</v>
      </c>
      <c r="P40" s="117">
        <v>1458</v>
      </c>
      <c r="Q40" s="121">
        <v>1785</v>
      </c>
      <c r="R40" s="121">
        <v>0</v>
      </c>
      <c r="S40" s="121">
        <v>0</v>
      </c>
      <c r="T40" s="121">
        <v>450</v>
      </c>
      <c r="U40" s="121">
        <v>1500</v>
      </c>
      <c r="V40" s="117">
        <v>326</v>
      </c>
      <c r="W40" s="117">
        <v>483</v>
      </c>
      <c r="X40" s="119">
        <v>0</v>
      </c>
      <c r="Y40" s="117">
        <v>1642</v>
      </c>
      <c r="Z40" s="119">
        <f t="shared" si="11"/>
        <v>2090</v>
      </c>
      <c r="AA40" s="122">
        <v>1000</v>
      </c>
      <c r="AB40" s="122">
        <f>F40*10/100</f>
        <v>2090</v>
      </c>
      <c r="AC40" s="122">
        <f>F40*10/100</f>
        <v>2090</v>
      </c>
      <c r="AD40" s="121">
        <v>0</v>
      </c>
      <c r="AE40" s="121">
        <v>0</v>
      </c>
      <c r="AF40" s="145">
        <f t="shared" si="6"/>
        <v>35814</v>
      </c>
      <c r="AH40" s="50">
        <v>440</v>
      </c>
      <c r="AI40" s="40">
        <v>20460</v>
      </c>
      <c r="AJ40" s="41">
        <f t="shared" si="5"/>
        <v>20900</v>
      </c>
    </row>
    <row r="41" spans="1:36" ht="24" customHeight="1" x14ac:dyDescent="0.2">
      <c r="A41" s="146">
        <v>31</v>
      </c>
      <c r="B41" s="130"/>
      <c r="C41" s="131"/>
      <c r="D41" s="131" t="s">
        <v>48</v>
      </c>
      <c r="E41" s="132" t="s">
        <v>74</v>
      </c>
      <c r="F41" s="130">
        <v>20900</v>
      </c>
      <c r="G41" s="133">
        <f t="shared" si="7"/>
        <v>250800</v>
      </c>
      <c r="H41" s="130">
        <v>440</v>
      </c>
      <c r="I41" s="133">
        <f t="shared" si="8"/>
        <v>3080</v>
      </c>
      <c r="J41" s="133">
        <f t="shared" si="2"/>
        <v>253880</v>
      </c>
      <c r="K41" s="134">
        <v>0</v>
      </c>
      <c r="L41" s="133">
        <f t="shared" si="10"/>
        <v>0</v>
      </c>
      <c r="M41" s="134">
        <v>0</v>
      </c>
      <c r="N41" s="133">
        <f t="shared" si="3"/>
        <v>0</v>
      </c>
      <c r="O41" s="133">
        <f t="shared" si="4"/>
        <v>0</v>
      </c>
      <c r="P41" s="130">
        <v>1458</v>
      </c>
      <c r="Q41" s="134">
        <v>1785</v>
      </c>
      <c r="R41" s="134">
        <v>0</v>
      </c>
      <c r="S41" s="134">
        <v>0</v>
      </c>
      <c r="T41" s="134">
        <v>450</v>
      </c>
      <c r="U41" s="134">
        <v>1500</v>
      </c>
      <c r="V41" s="130">
        <v>483</v>
      </c>
      <c r="W41" s="130">
        <v>326</v>
      </c>
      <c r="X41" s="135">
        <v>3000</v>
      </c>
      <c r="Y41" s="130">
        <v>1642</v>
      </c>
      <c r="Z41" s="135">
        <f t="shared" si="11"/>
        <v>2090</v>
      </c>
      <c r="AA41" s="136">
        <v>1000</v>
      </c>
      <c r="AB41" s="136">
        <f>F41*10/100</f>
        <v>2090</v>
      </c>
      <c r="AC41" s="136">
        <f>F41*10/100</f>
        <v>2090</v>
      </c>
      <c r="AD41" s="134">
        <v>0</v>
      </c>
      <c r="AE41" s="134">
        <v>0</v>
      </c>
      <c r="AF41" s="147">
        <f t="shared" si="6"/>
        <v>38814</v>
      </c>
      <c r="AH41" s="50">
        <v>440</v>
      </c>
      <c r="AI41" s="50">
        <v>20460</v>
      </c>
      <c r="AJ41" s="41">
        <f t="shared" si="5"/>
        <v>20900</v>
      </c>
    </row>
    <row r="42" spans="1:36" s="16" customFormat="1" ht="31.5" customHeight="1" x14ac:dyDescent="0.2">
      <c r="A42" s="182" t="s">
        <v>49</v>
      </c>
      <c r="B42" s="182"/>
      <c r="C42" s="182"/>
      <c r="D42" s="182"/>
      <c r="E42" s="182"/>
      <c r="F42" s="137">
        <f>SUM(F11:F41)</f>
        <v>722390</v>
      </c>
      <c r="G42" s="138"/>
      <c r="H42" s="138"/>
      <c r="I42" s="138"/>
      <c r="J42" s="138"/>
      <c r="K42" s="138">
        <f>SUM(K11:K41)</f>
        <v>2680</v>
      </c>
      <c r="L42" s="138"/>
      <c r="M42" s="138"/>
      <c r="N42" s="138"/>
      <c r="O42" s="138"/>
      <c r="P42" s="138">
        <f t="shared" ref="P42:AE42" si="12">SUM(P11:P41)</f>
        <v>75858</v>
      </c>
      <c r="Q42" s="138">
        <f t="shared" si="12"/>
        <v>128711</v>
      </c>
      <c r="R42" s="138">
        <f t="shared" si="12"/>
        <v>150</v>
      </c>
      <c r="S42" s="138">
        <f t="shared" si="12"/>
        <v>150</v>
      </c>
      <c r="T42" s="138">
        <f t="shared" si="12"/>
        <v>900</v>
      </c>
      <c r="U42" s="138">
        <f t="shared" si="12"/>
        <v>39898</v>
      </c>
      <c r="V42" s="138">
        <f t="shared" si="12"/>
        <v>7074</v>
      </c>
      <c r="W42" s="138">
        <f t="shared" si="12"/>
        <v>5094</v>
      </c>
      <c r="X42" s="138">
        <f t="shared" si="12"/>
        <v>3000</v>
      </c>
      <c r="Y42" s="138">
        <f t="shared" si="12"/>
        <v>57809</v>
      </c>
      <c r="Z42" s="138">
        <f t="shared" si="12"/>
        <v>72440</v>
      </c>
      <c r="AA42" s="138">
        <f t="shared" si="12"/>
        <v>43000</v>
      </c>
      <c r="AB42" s="138">
        <f t="shared" si="12"/>
        <v>72440</v>
      </c>
      <c r="AC42" s="138">
        <f t="shared" si="12"/>
        <v>70921.5</v>
      </c>
      <c r="AD42" s="138">
        <f t="shared" si="12"/>
        <v>1000</v>
      </c>
      <c r="AE42" s="138">
        <f t="shared" si="12"/>
        <v>1000</v>
      </c>
      <c r="AF42" s="139">
        <f>SUM(AF11:AF41)</f>
        <v>1304515.5</v>
      </c>
      <c r="AH42" s="148">
        <f>SUM(F42:AE42)</f>
        <v>1304515.5</v>
      </c>
      <c r="AI42" s="17"/>
      <c r="AJ42" s="17"/>
    </row>
    <row r="43" spans="1:36" s="16" customFormat="1" ht="31.5" customHeight="1" x14ac:dyDescent="0.2">
      <c r="A43" s="183" t="s">
        <v>49</v>
      </c>
      <c r="B43" s="183"/>
      <c r="C43" s="183"/>
      <c r="D43" s="183"/>
      <c r="E43" s="183"/>
      <c r="F43" s="140"/>
      <c r="G43" s="140"/>
      <c r="H43" s="140"/>
      <c r="I43" s="140"/>
      <c r="J43" s="140">
        <f>SUM(J11:J42)</f>
        <v>8956800</v>
      </c>
      <c r="K43" s="140"/>
      <c r="L43" s="140"/>
      <c r="M43" s="140"/>
      <c r="N43" s="140"/>
      <c r="O43" s="140">
        <f>SUM(O11:O42)</f>
        <v>36850</v>
      </c>
      <c r="P43" s="140">
        <f>P42*12</f>
        <v>910296</v>
      </c>
      <c r="Q43" s="140">
        <f t="shared" ref="Q43:AC43" si="13">Q42*12</f>
        <v>1544532</v>
      </c>
      <c r="R43" s="140">
        <f t="shared" si="13"/>
        <v>1800</v>
      </c>
      <c r="S43" s="140">
        <f t="shared" si="13"/>
        <v>1800</v>
      </c>
      <c r="T43" s="140">
        <f t="shared" si="13"/>
        <v>10800</v>
      </c>
      <c r="U43" s="140">
        <f t="shared" si="13"/>
        <v>478776</v>
      </c>
      <c r="V43" s="140">
        <f t="shared" si="13"/>
        <v>84888</v>
      </c>
      <c r="W43" s="140">
        <f t="shared" si="13"/>
        <v>61128</v>
      </c>
      <c r="X43" s="140">
        <f t="shared" si="13"/>
        <v>36000</v>
      </c>
      <c r="Y43" s="140">
        <f t="shared" si="13"/>
        <v>693708</v>
      </c>
      <c r="Z43" s="140">
        <f t="shared" si="13"/>
        <v>869280</v>
      </c>
      <c r="AA43" s="140">
        <f t="shared" si="13"/>
        <v>516000</v>
      </c>
      <c r="AB43" s="140">
        <f t="shared" si="13"/>
        <v>869280</v>
      </c>
      <c r="AC43" s="140">
        <f t="shared" si="13"/>
        <v>851058</v>
      </c>
      <c r="AD43" s="140">
        <f>AD42</f>
        <v>1000</v>
      </c>
      <c r="AE43" s="140">
        <f>AE42</f>
        <v>1000</v>
      </c>
      <c r="AF43" s="141">
        <f>SUM(J43:AE43)</f>
        <v>15924996</v>
      </c>
      <c r="AH43" s="17"/>
      <c r="AI43" s="17"/>
      <c r="AJ43" s="17"/>
    </row>
    <row r="44" spans="1:36" ht="18" customHeight="1" x14ac:dyDescent="0.2">
      <c r="B44" s="23"/>
      <c r="D44" s="22"/>
    </row>
    <row r="45" spans="1:36" ht="18" customHeight="1" x14ac:dyDescent="0.2">
      <c r="B45" s="23"/>
      <c r="D45" s="22"/>
    </row>
    <row r="46" spans="1:36" ht="18" customHeight="1" x14ac:dyDescent="0.2">
      <c r="B46" s="23"/>
      <c r="D46" s="22"/>
    </row>
    <row r="47" spans="1:36" ht="18" customHeight="1" x14ac:dyDescent="0.2">
      <c r="B47" s="23"/>
      <c r="D47" s="22"/>
    </row>
    <row r="48" spans="1:36" ht="18" customHeight="1" x14ac:dyDescent="0.2">
      <c r="B48" s="23"/>
      <c r="D48" s="22"/>
    </row>
    <row r="49" spans="1:28" ht="18" customHeight="1" x14ac:dyDescent="0.2">
      <c r="B49" s="23"/>
      <c r="D49" s="22"/>
    </row>
    <row r="50" spans="1:28" s="17" customFormat="1" ht="45" customHeight="1" x14ac:dyDescent="0.2">
      <c r="A50" s="15"/>
      <c r="B50" s="23"/>
      <c r="C50" s="15"/>
      <c r="D50" s="22"/>
      <c r="E50" s="15"/>
      <c r="F50" s="15"/>
      <c r="G50" s="16"/>
      <c r="H50" s="15"/>
      <c r="I50" s="16"/>
      <c r="J50" s="16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</row>
    <row r="51" spans="1:28" x14ac:dyDescent="0.2">
      <c r="B51" s="23"/>
      <c r="D51" s="22"/>
    </row>
    <row r="52" spans="1:28" x14ac:dyDescent="0.2">
      <c r="B52" s="23"/>
      <c r="D52" s="22"/>
    </row>
    <row r="53" spans="1:28" x14ac:dyDescent="0.2">
      <c r="B53" s="23"/>
      <c r="D53" s="22"/>
    </row>
    <row r="54" spans="1:28" x14ac:dyDescent="0.2">
      <c r="B54" s="23"/>
      <c r="D54" s="22"/>
    </row>
    <row r="55" spans="1:28" x14ac:dyDescent="0.2">
      <c r="B55" s="23"/>
      <c r="D55" s="22"/>
    </row>
    <row r="56" spans="1:28" x14ac:dyDescent="0.2">
      <c r="B56" s="23"/>
      <c r="D56" s="22"/>
    </row>
    <row r="57" spans="1:28" x14ac:dyDescent="0.2">
      <c r="B57" s="23"/>
      <c r="D57" s="22"/>
    </row>
    <row r="58" spans="1:28" x14ac:dyDescent="0.2">
      <c r="B58" s="23"/>
      <c r="D58" s="22"/>
    </row>
    <row r="59" spans="1:28" x14ac:dyDescent="0.2">
      <c r="B59" s="23"/>
      <c r="D59" s="22"/>
    </row>
    <row r="60" spans="1:28" x14ac:dyDescent="0.2">
      <c r="B60" s="23"/>
      <c r="D60" s="22"/>
    </row>
    <row r="61" spans="1:28" x14ac:dyDescent="0.2">
      <c r="B61" s="23"/>
      <c r="D61" s="22"/>
    </row>
    <row r="62" spans="1:28" x14ac:dyDescent="0.2">
      <c r="B62" s="23"/>
      <c r="D62" s="22"/>
    </row>
    <row r="63" spans="1:28" x14ac:dyDescent="0.2">
      <c r="B63" s="23"/>
      <c r="D63" s="22"/>
    </row>
    <row r="64" spans="1:28" x14ac:dyDescent="0.2">
      <c r="B64" s="23"/>
      <c r="D64" s="22"/>
    </row>
    <row r="65" spans="2:4" x14ac:dyDescent="0.2">
      <c r="B65" s="23"/>
      <c r="D65" s="22"/>
    </row>
    <row r="66" spans="2:4" x14ac:dyDescent="0.2">
      <c r="B66" s="23"/>
      <c r="D66" s="22"/>
    </row>
    <row r="67" spans="2:4" x14ac:dyDescent="0.2">
      <c r="B67" s="23"/>
      <c r="D67" s="22"/>
    </row>
    <row r="68" spans="2:4" x14ac:dyDescent="0.2">
      <c r="B68" s="23"/>
      <c r="D68" s="22"/>
    </row>
    <row r="69" spans="2:4" x14ac:dyDescent="0.2">
      <c r="B69" s="23"/>
      <c r="D69" s="22"/>
    </row>
    <row r="70" spans="2:4" x14ac:dyDescent="0.2">
      <c r="B70" s="23"/>
      <c r="D70" s="22"/>
    </row>
    <row r="71" spans="2:4" x14ac:dyDescent="0.2">
      <c r="B71" s="23"/>
      <c r="D71" s="22"/>
    </row>
    <row r="72" spans="2:4" x14ac:dyDescent="0.2">
      <c r="B72" s="23"/>
      <c r="D72" s="22"/>
    </row>
    <row r="73" spans="2:4" x14ac:dyDescent="0.2">
      <c r="B73" s="23"/>
      <c r="D73" s="22"/>
    </row>
    <row r="74" spans="2:4" x14ac:dyDescent="0.2">
      <c r="B74" s="23"/>
      <c r="D74" s="22"/>
    </row>
    <row r="75" spans="2:4" x14ac:dyDescent="0.2">
      <c r="B75" s="23"/>
      <c r="D75" s="22"/>
    </row>
    <row r="76" spans="2:4" x14ac:dyDescent="0.2">
      <c r="B76" s="23"/>
      <c r="D76" s="22"/>
    </row>
    <row r="77" spans="2:4" x14ac:dyDescent="0.2">
      <c r="B77" s="23"/>
      <c r="D77" s="22"/>
    </row>
    <row r="78" spans="2:4" x14ac:dyDescent="0.2">
      <c r="B78" s="23"/>
      <c r="D78" s="22"/>
    </row>
    <row r="79" spans="2:4" x14ac:dyDescent="0.2">
      <c r="B79" s="23"/>
      <c r="D79" s="22"/>
    </row>
    <row r="80" spans="2:4" x14ac:dyDescent="0.2">
      <c r="B80" s="23"/>
      <c r="D80" s="22"/>
    </row>
    <row r="81" spans="2:4" x14ac:dyDescent="0.2">
      <c r="B81" s="23"/>
      <c r="D81" s="22"/>
    </row>
    <row r="82" spans="2:4" x14ac:dyDescent="0.2">
      <c r="B82" s="23"/>
      <c r="D82" s="22"/>
    </row>
    <row r="83" spans="2:4" x14ac:dyDescent="0.2">
      <c r="B83" s="23"/>
      <c r="D83" s="22"/>
    </row>
    <row r="84" spans="2:4" x14ac:dyDescent="0.2">
      <c r="B84" s="23"/>
      <c r="D84" s="22"/>
    </row>
    <row r="85" spans="2:4" x14ac:dyDescent="0.2">
      <c r="B85" s="23"/>
      <c r="D85" s="22"/>
    </row>
    <row r="86" spans="2:4" x14ac:dyDescent="0.2">
      <c r="B86" s="23"/>
      <c r="D86" s="22"/>
    </row>
    <row r="87" spans="2:4" x14ac:dyDescent="0.2">
      <c r="B87" s="23"/>
      <c r="D87" s="22"/>
    </row>
    <row r="88" spans="2:4" x14ac:dyDescent="0.2">
      <c r="B88" s="23"/>
      <c r="D88" s="22"/>
    </row>
    <row r="89" spans="2:4" x14ac:dyDescent="0.2">
      <c r="B89" s="23"/>
      <c r="D89" s="22"/>
    </row>
    <row r="90" spans="2:4" x14ac:dyDescent="0.2">
      <c r="B90" s="23"/>
      <c r="D90" s="22"/>
    </row>
    <row r="91" spans="2:4" x14ac:dyDescent="0.2">
      <c r="B91" s="23"/>
      <c r="D91" s="22"/>
    </row>
    <row r="92" spans="2:4" x14ac:dyDescent="0.2">
      <c r="B92" s="23"/>
      <c r="D92" s="22"/>
    </row>
    <row r="93" spans="2:4" x14ac:dyDescent="0.2">
      <c r="B93" s="23"/>
      <c r="D93" s="22"/>
    </row>
    <row r="94" spans="2:4" x14ac:dyDescent="0.2">
      <c r="B94" s="23"/>
      <c r="D94" s="22"/>
    </row>
    <row r="95" spans="2:4" x14ac:dyDescent="0.2">
      <c r="B95" s="23"/>
      <c r="D95" s="22"/>
    </row>
    <row r="96" spans="2:4" x14ac:dyDescent="0.2">
      <c r="B96" s="23"/>
      <c r="D96" s="22"/>
    </row>
    <row r="97" spans="2:4" x14ac:dyDescent="0.2">
      <c r="B97" s="23"/>
      <c r="D97" s="22"/>
    </row>
    <row r="98" spans="2:4" x14ac:dyDescent="0.2">
      <c r="B98" s="23"/>
      <c r="D98" s="22"/>
    </row>
    <row r="99" spans="2:4" x14ac:dyDescent="0.2">
      <c r="B99" s="23"/>
      <c r="D99" s="22"/>
    </row>
    <row r="100" spans="2:4" x14ac:dyDescent="0.2">
      <c r="B100" s="23"/>
      <c r="D100" s="22"/>
    </row>
    <row r="101" spans="2:4" x14ac:dyDescent="0.2">
      <c r="B101" s="23"/>
      <c r="D101" s="22"/>
    </row>
    <row r="102" spans="2:4" x14ac:dyDescent="0.2">
      <c r="B102" s="23"/>
      <c r="D102" s="22"/>
    </row>
    <row r="103" spans="2:4" x14ac:dyDescent="0.2">
      <c r="B103" s="23"/>
      <c r="D103" s="22"/>
    </row>
    <row r="104" spans="2:4" x14ac:dyDescent="0.2">
      <c r="B104" s="23"/>
      <c r="D104" s="22"/>
    </row>
    <row r="105" spans="2:4" x14ac:dyDescent="0.2">
      <c r="B105" s="23"/>
      <c r="D105" s="22"/>
    </row>
    <row r="106" spans="2:4" x14ac:dyDescent="0.2">
      <c r="B106" s="23"/>
      <c r="D106" s="22"/>
    </row>
    <row r="107" spans="2:4" x14ac:dyDescent="0.2">
      <c r="B107" s="23"/>
      <c r="D107" s="22"/>
    </row>
    <row r="108" spans="2:4" x14ac:dyDescent="0.2">
      <c r="B108" s="23"/>
      <c r="D108" s="22"/>
    </row>
    <row r="109" spans="2:4" x14ac:dyDescent="0.2">
      <c r="B109" s="23"/>
      <c r="D109" s="22"/>
    </row>
    <row r="110" spans="2:4" x14ac:dyDescent="0.2">
      <c r="B110" s="23"/>
      <c r="D110" s="22"/>
    </row>
    <row r="111" spans="2:4" x14ac:dyDescent="0.2">
      <c r="B111" s="23"/>
      <c r="D111" s="22"/>
    </row>
    <row r="112" spans="2:4" x14ac:dyDescent="0.2">
      <c r="B112" s="23"/>
    </row>
    <row r="113" spans="2:2" x14ac:dyDescent="0.2">
      <c r="B113" s="23"/>
    </row>
    <row r="114" spans="2:2" x14ac:dyDescent="0.2">
      <c r="B114" s="23"/>
    </row>
    <row r="115" spans="2:2" x14ac:dyDescent="0.2">
      <c r="B115" s="23"/>
    </row>
    <row r="116" spans="2:2" x14ac:dyDescent="0.2">
      <c r="B116" s="23"/>
    </row>
    <row r="117" spans="2:2" x14ac:dyDescent="0.2">
      <c r="B117" s="23"/>
    </row>
    <row r="118" spans="2:2" x14ac:dyDescent="0.2">
      <c r="B118" s="23"/>
    </row>
    <row r="119" spans="2:2" x14ac:dyDescent="0.2">
      <c r="B119" s="23"/>
    </row>
    <row r="120" spans="2:2" x14ac:dyDescent="0.2">
      <c r="B120" s="23"/>
    </row>
    <row r="121" spans="2:2" x14ac:dyDescent="0.2">
      <c r="B121" s="23"/>
    </row>
    <row r="122" spans="2:2" x14ac:dyDescent="0.2">
      <c r="B122" s="23"/>
    </row>
    <row r="123" spans="2:2" x14ac:dyDescent="0.2">
      <c r="B123" s="23"/>
    </row>
    <row r="124" spans="2:2" x14ac:dyDescent="0.2">
      <c r="B124" s="23"/>
    </row>
    <row r="125" spans="2:2" x14ac:dyDescent="0.2">
      <c r="B125" s="23"/>
    </row>
    <row r="126" spans="2:2" x14ac:dyDescent="0.2">
      <c r="B126" s="23"/>
    </row>
    <row r="127" spans="2:2" x14ac:dyDescent="0.2">
      <c r="B127" s="23"/>
    </row>
    <row r="128" spans="2:2" x14ac:dyDescent="0.2">
      <c r="B128" s="23"/>
    </row>
    <row r="129" spans="2:2" x14ac:dyDescent="0.2">
      <c r="B129" s="23"/>
    </row>
    <row r="130" spans="2:2" x14ac:dyDescent="0.2">
      <c r="B130" s="23"/>
    </row>
    <row r="131" spans="2:2" x14ac:dyDescent="0.2">
      <c r="B131" s="23"/>
    </row>
    <row r="132" spans="2:2" x14ac:dyDescent="0.2">
      <c r="B132" s="23"/>
    </row>
    <row r="133" spans="2:2" x14ac:dyDescent="0.2">
      <c r="B133" s="23"/>
    </row>
    <row r="134" spans="2:2" x14ac:dyDescent="0.2">
      <c r="B134" s="23"/>
    </row>
    <row r="135" spans="2:2" x14ac:dyDescent="0.2">
      <c r="B135" s="23"/>
    </row>
    <row r="136" spans="2:2" x14ac:dyDescent="0.2">
      <c r="B136" s="23"/>
    </row>
    <row r="137" spans="2:2" x14ac:dyDescent="0.2">
      <c r="B137" s="23"/>
    </row>
    <row r="138" spans="2:2" x14ac:dyDescent="0.2">
      <c r="B138" s="23"/>
    </row>
    <row r="139" spans="2:2" x14ac:dyDescent="0.2">
      <c r="B139" s="23"/>
    </row>
    <row r="140" spans="2:2" x14ac:dyDescent="0.2">
      <c r="B140" s="23"/>
    </row>
    <row r="141" spans="2:2" x14ac:dyDescent="0.2">
      <c r="B141" s="23"/>
    </row>
    <row r="142" spans="2:2" x14ac:dyDescent="0.2">
      <c r="B142" s="23"/>
    </row>
    <row r="143" spans="2:2" x14ac:dyDescent="0.2">
      <c r="B143" s="23"/>
    </row>
    <row r="144" spans="2:2" x14ac:dyDescent="0.2">
      <c r="B144" s="23"/>
    </row>
    <row r="145" spans="2:2" x14ac:dyDescent="0.2">
      <c r="B145" s="23"/>
    </row>
    <row r="146" spans="2:2" x14ac:dyDescent="0.2">
      <c r="B146" s="23"/>
    </row>
    <row r="147" spans="2:2" x14ac:dyDescent="0.2">
      <c r="B147" s="23"/>
    </row>
    <row r="148" spans="2:2" x14ac:dyDescent="0.2">
      <c r="B148" s="23"/>
    </row>
    <row r="149" spans="2:2" x14ac:dyDescent="0.2">
      <c r="B149" s="23"/>
    </row>
    <row r="150" spans="2:2" x14ac:dyDescent="0.2">
      <c r="B150" s="23"/>
    </row>
    <row r="151" spans="2:2" x14ac:dyDescent="0.2">
      <c r="B151" s="23"/>
    </row>
    <row r="152" spans="2:2" x14ac:dyDescent="0.2">
      <c r="B152" s="23"/>
    </row>
    <row r="153" spans="2:2" x14ac:dyDescent="0.2">
      <c r="B153" s="23"/>
    </row>
    <row r="154" spans="2:2" x14ac:dyDescent="0.2">
      <c r="B154" s="23"/>
    </row>
    <row r="155" spans="2:2" x14ac:dyDescent="0.2">
      <c r="B155" s="23"/>
    </row>
    <row r="156" spans="2:2" x14ac:dyDescent="0.2">
      <c r="B156" s="23"/>
    </row>
    <row r="157" spans="2:2" x14ac:dyDescent="0.2">
      <c r="B157" s="23"/>
    </row>
    <row r="158" spans="2:2" x14ac:dyDescent="0.2">
      <c r="B158" s="23"/>
    </row>
    <row r="159" spans="2:2" x14ac:dyDescent="0.2">
      <c r="B159" s="23"/>
    </row>
    <row r="160" spans="2:2" x14ac:dyDescent="0.2">
      <c r="B160" s="23"/>
    </row>
    <row r="161" spans="2:2" x14ac:dyDescent="0.2">
      <c r="B161" s="23"/>
    </row>
    <row r="162" spans="2:2" x14ac:dyDescent="0.2">
      <c r="B162" s="23"/>
    </row>
    <row r="163" spans="2:2" x14ac:dyDescent="0.2">
      <c r="B163" s="23"/>
    </row>
    <row r="164" spans="2:2" x14ac:dyDescent="0.2">
      <c r="B164" s="23"/>
    </row>
    <row r="165" spans="2:2" x14ac:dyDescent="0.2">
      <c r="B165" s="23"/>
    </row>
    <row r="166" spans="2:2" x14ac:dyDescent="0.2">
      <c r="B166" s="23"/>
    </row>
    <row r="167" spans="2:2" x14ac:dyDescent="0.2">
      <c r="B167" s="23"/>
    </row>
    <row r="168" spans="2:2" x14ac:dyDescent="0.2">
      <c r="B168" s="23"/>
    </row>
    <row r="169" spans="2:2" x14ac:dyDescent="0.2">
      <c r="B169" s="23"/>
    </row>
    <row r="170" spans="2:2" x14ac:dyDescent="0.2">
      <c r="B170" s="23"/>
    </row>
    <row r="171" spans="2:2" x14ac:dyDescent="0.2">
      <c r="B171" s="23"/>
    </row>
    <row r="172" spans="2:2" x14ac:dyDescent="0.2">
      <c r="B172" s="23"/>
    </row>
    <row r="173" spans="2:2" x14ac:dyDescent="0.2">
      <c r="B173" s="23"/>
    </row>
    <row r="174" spans="2:2" x14ac:dyDescent="0.2">
      <c r="B174" s="23"/>
    </row>
    <row r="175" spans="2:2" x14ac:dyDescent="0.2">
      <c r="B175" s="23"/>
    </row>
    <row r="176" spans="2:2" x14ac:dyDescent="0.2">
      <c r="B176" s="23"/>
    </row>
    <row r="177" spans="2:2" x14ac:dyDescent="0.2">
      <c r="B177" s="23"/>
    </row>
    <row r="178" spans="2:2" x14ac:dyDescent="0.2">
      <c r="B178" s="23"/>
    </row>
    <row r="179" spans="2:2" x14ac:dyDescent="0.2">
      <c r="B179" s="23"/>
    </row>
    <row r="180" spans="2:2" x14ac:dyDescent="0.2">
      <c r="B180" s="23"/>
    </row>
    <row r="181" spans="2:2" x14ac:dyDescent="0.2">
      <c r="B181" s="23"/>
    </row>
    <row r="182" spans="2:2" x14ac:dyDescent="0.2">
      <c r="B182" s="23"/>
    </row>
    <row r="183" spans="2:2" x14ac:dyDescent="0.2">
      <c r="B183" s="23"/>
    </row>
    <row r="184" spans="2:2" x14ac:dyDescent="0.2">
      <c r="B184" s="23"/>
    </row>
    <row r="185" spans="2:2" x14ac:dyDescent="0.2">
      <c r="B185" s="23"/>
    </row>
    <row r="186" spans="2:2" x14ac:dyDescent="0.2">
      <c r="B186" s="23"/>
    </row>
    <row r="187" spans="2:2" x14ac:dyDescent="0.2">
      <c r="B187" s="23"/>
    </row>
    <row r="188" spans="2:2" x14ac:dyDescent="0.2">
      <c r="B188" s="23"/>
    </row>
    <row r="189" spans="2:2" x14ac:dyDescent="0.2">
      <c r="B189" s="23"/>
    </row>
    <row r="190" spans="2:2" x14ac:dyDescent="0.2">
      <c r="B190" s="23"/>
    </row>
    <row r="191" spans="2:2" x14ac:dyDescent="0.2">
      <c r="B191" s="23"/>
    </row>
    <row r="192" spans="2:2" x14ac:dyDescent="0.2">
      <c r="B192" s="23"/>
    </row>
    <row r="193" spans="2:2" x14ac:dyDescent="0.2">
      <c r="B193" s="23"/>
    </row>
    <row r="194" spans="2:2" x14ac:dyDescent="0.2">
      <c r="B194" s="23"/>
    </row>
    <row r="195" spans="2:2" x14ac:dyDescent="0.2">
      <c r="B195" s="23"/>
    </row>
    <row r="196" spans="2:2" x14ac:dyDescent="0.2">
      <c r="B196" s="23"/>
    </row>
    <row r="197" spans="2:2" x14ac:dyDescent="0.2">
      <c r="B197" s="23"/>
    </row>
    <row r="198" spans="2:2" x14ac:dyDescent="0.2">
      <c r="B198" s="23"/>
    </row>
    <row r="199" spans="2:2" x14ac:dyDescent="0.2">
      <c r="B199" s="23"/>
    </row>
    <row r="200" spans="2:2" x14ac:dyDescent="0.2">
      <c r="B200" s="23"/>
    </row>
    <row r="201" spans="2:2" x14ac:dyDescent="0.2">
      <c r="B201" s="23"/>
    </row>
    <row r="202" spans="2:2" x14ac:dyDescent="0.2">
      <c r="B202" s="23"/>
    </row>
    <row r="203" spans="2:2" x14ac:dyDescent="0.2">
      <c r="B203" s="23"/>
    </row>
    <row r="204" spans="2:2" x14ac:dyDescent="0.2">
      <c r="B204" s="23"/>
    </row>
    <row r="205" spans="2:2" x14ac:dyDescent="0.2">
      <c r="B205" s="23"/>
    </row>
    <row r="206" spans="2:2" x14ac:dyDescent="0.2">
      <c r="B206" s="23"/>
    </row>
    <row r="207" spans="2:2" x14ac:dyDescent="0.2">
      <c r="B207" s="23"/>
    </row>
    <row r="208" spans="2:2" x14ac:dyDescent="0.2">
      <c r="B208" s="23"/>
    </row>
    <row r="209" spans="2:2" x14ac:dyDescent="0.2">
      <c r="B209" s="23"/>
    </row>
    <row r="210" spans="2:2" x14ac:dyDescent="0.2">
      <c r="B210" s="23"/>
    </row>
    <row r="211" spans="2:2" x14ac:dyDescent="0.2">
      <c r="B211" s="23"/>
    </row>
    <row r="212" spans="2:2" x14ac:dyDescent="0.2">
      <c r="B212" s="23"/>
    </row>
    <row r="213" spans="2:2" x14ac:dyDescent="0.2">
      <c r="B213" s="23"/>
    </row>
    <row r="214" spans="2:2" x14ac:dyDescent="0.2">
      <c r="B214" s="23"/>
    </row>
    <row r="215" spans="2:2" x14ac:dyDescent="0.2">
      <c r="B215" s="23"/>
    </row>
    <row r="216" spans="2:2" x14ac:dyDescent="0.2">
      <c r="B216" s="23"/>
    </row>
    <row r="217" spans="2:2" x14ac:dyDescent="0.2">
      <c r="B217" s="23"/>
    </row>
    <row r="218" spans="2:2" x14ac:dyDescent="0.2">
      <c r="B218" s="23"/>
    </row>
    <row r="219" spans="2:2" x14ac:dyDescent="0.2">
      <c r="B219" s="23"/>
    </row>
    <row r="220" spans="2:2" x14ac:dyDescent="0.2">
      <c r="B220" s="23"/>
    </row>
    <row r="221" spans="2:2" x14ac:dyDescent="0.2">
      <c r="B221" s="23"/>
    </row>
    <row r="222" spans="2:2" x14ac:dyDescent="0.2">
      <c r="B222" s="23"/>
    </row>
    <row r="223" spans="2:2" x14ac:dyDescent="0.2">
      <c r="B223" s="23"/>
    </row>
    <row r="224" spans="2:2" x14ac:dyDescent="0.2">
      <c r="B224" s="23"/>
    </row>
    <row r="225" spans="2:2" x14ac:dyDescent="0.2">
      <c r="B225" s="23"/>
    </row>
    <row r="226" spans="2:2" x14ac:dyDescent="0.2">
      <c r="B226" s="23"/>
    </row>
    <row r="227" spans="2:2" x14ac:dyDescent="0.2">
      <c r="B227" s="23"/>
    </row>
    <row r="228" spans="2:2" x14ac:dyDescent="0.2">
      <c r="B228" s="23"/>
    </row>
    <row r="229" spans="2:2" x14ac:dyDescent="0.2">
      <c r="B229" s="23"/>
    </row>
    <row r="230" spans="2:2" x14ac:dyDescent="0.2">
      <c r="B230" s="23"/>
    </row>
    <row r="231" spans="2:2" x14ac:dyDescent="0.2">
      <c r="B231" s="23"/>
    </row>
    <row r="232" spans="2:2" x14ac:dyDescent="0.2">
      <c r="B232" s="23"/>
    </row>
    <row r="233" spans="2:2" x14ac:dyDescent="0.2">
      <c r="B233" s="23"/>
    </row>
    <row r="234" spans="2:2" x14ac:dyDescent="0.2">
      <c r="B234" s="23"/>
    </row>
    <row r="235" spans="2:2" x14ac:dyDescent="0.2">
      <c r="B235" s="23"/>
    </row>
    <row r="236" spans="2:2" x14ac:dyDescent="0.2">
      <c r="B236" s="23"/>
    </row>
    <row r="237" spans="2:2" x14ac:dyDescent="0.2">
      <c r="B237" s="23"/>
    </row>
    <row r="238" spans="2:2" x14ac:dyDescent="0.2">
      <c r="B238" s="23"/>
    </row>
    <row r="239" spans="2:2" x14ac:dyDescent="0.2">
      <c r="B239" s="23"/>
    </row>
    <row r="240" spans="2:2" x14ac:dyDescent="0.2">
      <c r="B240" s="23"/>
    </row>
    <row r="241" spans="2:2" x14ac:dyDescent="0.2">
      <c r="B241" s="23"/>
    </row>
    <row r="242" spans="2:2" x14ac:dyDescent="0.2">
      <c r="B242" s="23"/>
    </row>
    <row r="243" spans="2:2" x14ac:dyDescent="0.2">
      <c r="B243" s="23"/>
    </row>
    <row r="244" spans="2:2" x14ac:dyDescent="0.2">
      <c r="B244" s="23"/>
    </row>
    <row r="245" spans="2:2" x14ac:dyDescent="0.2">
      <c r="B245" s="23"/>
    </row>
    <row r="246" spans="2:2" x14ac:dyDescent="0.2">
      <c r="B246" s="23"/>
    </row>
    <row r="247" spans="2:2" x14ac:dyDescent="0.2">
      <c r="B247" s="23"/>
    </row>
    <row r="248" spans="2:2" x14ac:dyDescent="0.2">
      <c r="B248" s="23"/>
    </row>
    <row r="249" spans="2:2" x14ac:dyDescent="0.2">
      <c r="B249" s="23"/>
    </row>
    <row r="250" spans="2:2" x14ac:dyDescent="0.2">
      <c r="B250" s="23"/>
    </row>
    <row r="251" spans="2:2" x14ac:dyDescent="0.2">
      <c r="B251" s="23"/>
    </row>
    <row r="252" spans="2:2" x14ac:dyDescent="0.2">
      <c r="B252" s="23"/>
    </row>
    <row r="253" spans="2:2" x14ac:dyDescent="0.2">
      <c r="B253" s="23"/>
    </row>
    <row r="254" spans="2:2" x14ac:dyDescent="0.2">
      <c r="B254" s="23"/>
    </row>
    <row r="255" spans="2:2" x14ac:dyDescent="0.2">
      <c r="B255" s="23"/>
    </row>
    <row r="256" spans="2:2" x14ac:dyDescent="0.2">
      <c r="B256" s="23"/>
    </row>
    <row r="257" spans="2:2" x14ac:dyDescent="0.2">
      <c r="B257" s="23"/>
    </row>
    <row r="258" spans="2:2" x14ac:dyDescent="0.2">
      <c r="B258" s="23"/>
    </row>
    <row r="259" spans="2:2" x14ac:dyDescent="0.2">
      <c r="B259" s="23"/>
    </row>
    <row r="260" spans="2:2" x14ac:dyDescent="0.2">
      <c r="B260" s="23"/>
    </row>
    <row r="261" spans="2:2" x14ac:dyDescent="0.2">
      <c r="B261" s="23"/>
    </row>
    <row r="262" spans="2:2" x14ac:dyDescent="0.2">
      <c r="B262" s="23"/>
    </row>
    <row r="263" spans="2:2" x14ac:dyDescent="0.2">
      <c r="B263" s="23"/>
    </row>
    <row r="264" spans="2:2" x14ac:dyDescent="0.2">
      <c r="B264" s="23"/>
    </row>
    <row r="265" spans="2:2" x14ac:dyDescent="0.2">
      <c r="B265" s="23"/>
    </row>
    <row r="266" spans="2:2" x14ac:dyDescent="0.2">
      <c r="B266" s="23"/>
    </row>
    <row r="267" spans="2:2" x14ac:dyDescent="0.2">
      <c r="B267" s="23"/>
    </row>
    <row r="268" spans="2:2" x14ac:dyDescent="0.2">
      <c r="B268" s="23"/>
    </row>
    <row r="269" spans="2:2" x14ac:dyDescent="0.2">
      <c r="B269" s="23"/>
    </row>
    <row r="270" spans="2:2" x14ac:dyDescent="0.2">
      <c r="B270" s="23"/>
    </row>
    <row r="271" spans="2:2" x14ac:dyDescent="0.2">
      <c r="B271" s="23"/>
    </row>
    <row r="272" spans="2:2" x14ac:dyDescent="0.2">
      <c r="B272" s="23"/>
    </row>
    <row r="273" spans="2:2" x14ac:dyDescent="0.2">
      <c r="B273" s="23"/>
    </row>
    <row r="274" spans="2:2" x14ac:dyDescent="0.2">
      <c r="B274" s="23"/>
    </row>
    <row r="275" spans="2:2" x14ac:dyDescent="0.2">
      <c r="B275" s="23"/>
    </row>
    <row r="276" spans="2:2" x14ac:dyDescent="0.2">
      <c r="B276" s="23"/>
    </row>
    <row r="277" spans="2:2" x14ac:dyDescent="0.2">
      <c r="B277" s="23"/>
    </row>
    <row r="278" spans="2:2" x14ac:dyDescent="0.2">
      <c r="B278" s="23"/>
    </row>
    <row r="279" spans="2:2" x14ac:dyDescent="0.2">
      <c r="B279" s="23"/>
    </row>
    <row r="280" spans="2:2" x14ac:dyDescent="0.2">
      <c r="B280" s="23"/>
    </row>
    <row r="281" spans="2:2" x14ac:dyDescent="0.2">
      <c r="B281" s="23"/>
    </row>
    <row r="282" spans="2:2" x14ac:dyDescent="0.2">
      <c r="B282" s="23"/>
    </row>
    <row r="283" spans="2:2" x14ac:dyDescent="0.2">
      <c r="B283" s="23"/>
    </row>
    <row r="284" spans="2:2" x14ac:dyDescent="0.2">
      <c r="B284" s="23"/>
    </row>
    <row r="285" spans="2:2" x14ac:dyDescent="0.2">
      <c r="B285" s="23"/>
    </row>
    <row r="286" spans="2:2" x14ac:dyDescent="0.2">
      <c r="B286" s="23"/>
    </row>
    <row r="287" spans="2:2" x14ac:dyDescent="0.2">
      <c r="B287" s="23"/>
    </row>
    <row r="288" spans="2:2" x14ac:dyDescent="0.2">
      <c r="B288" s="23"/>
    </row>
    <row r="289" spans="2:2" x14ac:dyDescent="0.2">
      <c r="B289" s="23"/>
    </row>
    <row r="290" spans="2:2" x14ac:dyDescent="0.2">
      <c r="B290" s="23"/>
    </row>
    <row r="291" spans="2:2" x14ac:dyDescent="0.2">
      <c r="B291" s="23"/>
    </row>
    <row r="292" spans="2:2" x14ac:dyDescent="0.2">
      <c r="B292" s="23"/>
    </row>
    <row r="293" spans="2:2" x14ac:dyDescent="0.2">
      <c r="B293" s="23"/>
    </row>
    <row r="294" spans="2:2" x14ac:dyDescent="0.2">
      <c r="B294" s="23"/>
    </row>
    <row r="295" spans="2:2" x14ac:dyDescent="0.2">
      <c r="B295" s="23"/>
    </row>
    <row r="296" spans="2:2" x14ac:dyDescent="0.2">
      <c r="B296" s="23"/>
    </row>
    <row r="297" spans="2:2" x14ac:dyDescent="0.2">
      <c r="B297" s="23"/>
    </row>
    <row r="298" spans="2:2" x14ac:dyDescent="0.2">
      <c r="B298" s="23"/>
    </row>
    <row r="299" spans="2:2" x14ac:dyDescent="0.2">
      <c r="B299" s="23"/>
    </row>
    <row r="300" spans="2:2" x14ac:dyDescent="0.2">
      <c r="B300" s="23"/>
    </row>
    <row r="301" spans="2:2" x14ac:dyDescent="0.2">
      <c r="B301" s="23"/>
    </row>
    <row r="302" spans="2:2" x14ac:dyDescent="0.2">
      <c r="B302" s="23"/>
    </row>
    <row r="303" spans="2:2" x14ac:dyDescent="0.2">
      <c r="B303" s="23"/>
    </row>
    <row r="304" spans="2:2" x14ac:dyDescent="0.2">
      <c r="B304" s="23"/>
    </row>
    <row r="305" spans="2:2" x14ac:dyDescent="0.2">
      <c r="B305" s="23"/>
    </row>
    <row r="306" spans="2:2" x14ac:dyDescent="0.2">
      <c r="B306" s="23"/>
    </row>
    <row r="307" spans="2:2" x14ac:dyDescent="0.2">
      <c r="B307" s="23"/>
    </row>
    <row r="308" spans="2:2" x14ac:dyDescent="0.2">
      <c r="B308" s="23"/>
    </row>
    <row r="309" spans="2:2" x14ac:dyDescent="0.2">
      <c r="B309" s="23"/>
    </row>
    <row r="310" spans="2:2" x14ac:dyDescent="0.2">
      <c r="B310" s="23"/>
    </row>
    <row r="311" spans="2:2" x14ac:dyDescent="0.2">
      <c r="B311" s="23"/>
    </row>
    <row r="312" spans="2:2" x14ac:dyDescent="0.2">
      <c r="B312" s="23"/>
    </row>
    <row r="313" spans="2:2" x14ac:dyDescent="0.2">
      <c r="B313" s="23"/>
    </row>
    <row r="314" spans="2:2" x14ac:dyDescent="0.2">
      <c r="B314" s="23"/>
    </row>
    <row r="315" spans="2:2" x14ac:dyDescent="0.2">
      <c r="B315" s="23"/>
    </row>
    <row r="316" spans="2:2" x14ac:dyDescent="0.2">
      <c r="B316" s="23"/>
    </row>
    <row r="317" spans="2:2" x14ac:dyDescent="0.2">
      <c r="B317" s="23"/>
    </row>
    <row r="318" spans="2:2" x14ac:dyDescent="0.2">
      <c r="B318" s="23"/>
    </row>
    <row r="319" spans="2:2" x14ac:dyDescent="0.2">
      <c r="B319" s="23"/>
    </row>
    <row r="320" spans="2:2" x14ac:dyDescent="0.2">
      <c r="B320" s="23"/>
    </row>
    <row r="321" spans="2:2" x14ac:dyDescent="0.2">
      <c r="B321" s="23"/>
    </row>
    <row r="322" spans="2:2" x14ac:dyDescent="0.2">
      <c r="B322" s="23"/>
    </row>
    <row r="323" spans="2:2" x14ac:dyDescent="0.2">
      <c r="B323" s="23"/>
    </row>
    <row r="324" spans="2:2" x14ac:dyDescent="0.2">
      <c r="B324" s="23"/>
    </row>
    <row r="325" spans="2:2" x14ac:dyDescent="0.2">
      <c r="B325" s="23"/>
    </row>
    <row r="326" spans="2:2" x14ac:dyDescent="0.2">
      <c r="B326" s="23"/>
    </row>
    <row r="327" spans="2:2" x14ac:dyDescent="0.2">
      <c r="B327" s="23"/>
    </row>
    <row r="328" spans="2:2" x14ac:dyDescent="0.2">
      <c r="B328" s="23"/>
    </row>
    <row r="329" spans="2:2" x14ac:dyDescent="0.2">
      <c r="B329" s="23"/>
    </row>
    <row r="330" spans="2:2" x14ac:dyDescent="0.2">
      <c r="B330" s="23"/>
    </row>
    <row r="331" spans="2:2" x14ac:dyDescent="0.2">
      <c r="B331" s="23"/>
    </row>
    <row r="332" spans="2:2" x14ac:dyDescent="0.2">
      <c r="B332" s="23"/>
    </row>
    <row r="333" spans="2:2" x14ac:dyDescent="0.2">
      <c r="B333" s="23"/>
    </row>
    <row r="334" spans="2:2" x14ac:dyDescent="0.2">
      <c r="B334" s="23"/>
    </row>
    <row r="335" spans="2:2" x14ac:dyDescent="0.2">
      <c r="B335" s="23"/>
    </row>
    <row r="336" spans="2:2" x14ac:dyDescent="0.2">
      <c r="B336" s="23"/>
    </row>
    <row r="337" spans="2:2" x14ac:dyDescent="0.2">
      <c r="B337" s="23"/>
    </row>
    <row r="338" spans="2:2" x14ac:dyDescent="0.2">
      <c r="B338" s="23"/>
    </row>
    <row r="339" spans="2:2" x14ac:dyDescent="0.2">
      <c r="B339" s="23"/>
    </row>
    <row r="340" spans="2:2" x14ac:dyDescent="0.2">
      <c r="B340" s="23"/>
    </row>
    <row r="341" spans="2:2" x14ac:dyDescent="0.2">
      <c r="B341" s="23"/>
    </row>
  </sheetData>
  <customSheetViews>
    <customSheetView guid="{43821C20-E2A1-4204-B810-B66911B50532}" showRuler="0" topLeftCell="A23">
      <selection activeCell="AA12" sqref="A12:AA38"/>
      <pageMargins left="0.26" right="0.16" top="0.17" bottom="0.2" header="0.17" footer="0.2"/>
      <pageSetup scale="73" orientation="landscape" verticalDpi="300" r:id="rId1"/>
      <headerFooter alignWithMargins="0"/>
    </customSheetView>
  </customSheetViews>
  <mergeCells count="28">
    <mergeCell ref="A42:E42"/>
    <mergeCell ref="A43:E43"/>
    <mergeCell ref="AF7:AF10"/>
    <mergeCell ref="F8:F10"/>
    <mergeCell ref="G8:G10"/>
    <mergeCell ref="H8:H10"/>
    <mergeCell ref="I8:I10"/>
    <mergeCell ref="K8:K10"/>
    <mergeCell ref="L8:L10"/>
    <mergeCell ref="M8:M10"/>
    <mergeCell ref="N8:N10"/>
    <mergeCell ref="F7:I7"/>
    <mergeCell ref="J7:J10"/>
    <mergeCell ref="K7:N7"/>
    <mergeCell ref="O7:O10"/>
    <mergeCell ref="P7:AE7"/>
    <mergeCell ref="A7:A10"/>
    <mergeCell ref="B7:B10"/>
    <mergeCell ref="C7:C10"/>
    <mergeCell ref="D7:D10"/>
    <mergeCell ref="E7:E10"/>
    <mergeCell ref="A3:M3"/>
    <mergeCell ref="A4:M4"/>
    <mergeCell ref="A1:AF1"/>
    <mergeCell ref="A2:AF2"/>
    <mergeCell ref="K5:M5"/>
    <mergeCell ref="N5:AB5"/>
    <mergeCell ref="A5:E5"/>
  </mergeCells>
  <phoneticPr fontId="0" type="noConversion"/>
  <pageMargins left="1.3385826771653544" right="0.15748031496062992" top="0.47244094488188981" bottom="0.31496062992125984" header="0.19685039370078741" footer="0.15748031496062992"/>
  <pageSetup paperSize="5" scale="68" orientation="landscape" r:id="rId2"/>
  <headerFooter alignWithMargins="0">
    <oddHeader>&amp;CBM-6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BM 2 </vt:lpstr>
      <vt:lpstr>BM 6 2020-21</vt:lpstr>
      <vt:lpstr>'BM 2 '!Print_Area</vt:lpstr>
      <vt:lpstr>'BM 6 2020-21'!Print_Area</vt:lpstr>
      <vt:lpstr>'BM 2 '!Print_Titles</vt:lpstr>
      <vt:lpstr>'BM 6 2020-21'!Print_Titles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</dc:creator>
  <cp:lastModifiedBy>SaaD</cp:lastModifiedBy>
  <cp:lastPrinted>2020-02-10T10:53:29Z</cp:lastPrinted>
  <dcterms:created xsi:type="dcterms:W3CDTF">2006-12-04T07:05:27Z</dcterms:created>
  <dcterms:modified xsi:type="dcterms:W3CDTF">2020-02-29T07:57:56Z</dcterms:modified>
</cp:coreProperties>
</file>