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aD\Desktop\"/>
    </mc:Choice>
  </mc:AlternateContent>
  <xr:revisionPtr revIDLastSave="0" documentId="13_ncr:1_{0EEB5183-3B87-456F-B351-FC674C03CA6B}" xr6:coauthVersionLast="45" xr6:coauthVersionMax="45" xr10:uidLastSave="{00000000-0000-0000-0000-000000000000}"/>
  <bookViews>
    <workbookView xWindow="-120" yWindow="-120" windowWidth="20730" windowHeight="11160" tabRatio="300" firstSheet="1" activeTab="1" xr2:uid="{00000000-000D-0000-FFFF-FFFF00000000}"/>
  </bookViews>
  <sheets>
    <sheet name="Source2" sheetId="18" r:id="rId1"/>
    <sheet name="Source1" sheetId="12" r:id="rId2"/>
    <sheet name="Arear" sheetId="19" r:id="rId3"/>
  </sheets>
  <definedNames>
    <definedName name="_xlnm.Print_Area" localSheetId="2">Arear!$A$1:$S$13</definedName>
    <definedName name="_xlnm.Print_Area" localSheetId="1">Source1!$A$1:$AC$280</definedName>
    <definedName name="_xlnm.Print_Area" localSheetId="0">Source2!$A$1:$AB$39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43" i="12" l="1"/>
  <c r="F6" i="19"/>
  <c r="F7" i="19" s="1"/>
  <c r="V7" i="19" s="1"/>
  <c r="S5" i="19"/>
  <c r="S4" i="19"/>
  <c r="R4" i="19"/>
  <c r="M4" i="19"/>
  <c r="R7" i="19"/>
  <c r="Q7" i="19"/>
  <c r="P7" i="19"/>
  <c r="O7" i="19"/>
  <c r="N7" i="19"/>
  <c r="L7" i="19"/>
  <c r="K7" i="19"/>
  <c r="J7" i="19"/>
  <c r="I7" i="19"/>
  <c r="H7" i="19"/>
  <c r="G7" i="19"/>
  <c r="E7" i="19"/>
  <c r="D7" i="19"/>
  <c r="Q6" i="19"/>
  <c r="P6" i="19"/>
  <c r="O6" i="19"/>
  <c r="N6" i="19"/>
  <c r="L6" i="19"/>
  <c r="K6" i="19"/>
  <c r="J6" i="19"/>
  <c r="I6" i="19"/>
  <c r="H6" i="19"/>
  <c r="G6" i="19"/>
  <c r="E6" i="19"/>
  <c r="D6" i="19"/>
  <c r="Q5" i="19"/>
  <c r="P5" i="19"/>
  <c r="O5" i="19"/>
  <c r="N5" i="19"/>
  <c r="L5" i="19"/>
  <c r="K5" i="19"/>
  <c r="J5" i="19"/>
  <c r="I5" i="19"/>
  <c r="H5" i="19"/>
  <c r="G5" i="19"/>
  <c r="F5" i="19"/>
  <c r="E5" i="19"/>
  <c r="D5" i="19"/>
  <c r="M5" i="19" s="1"/>
  <c r="R5" i="19"/>
  <c r="C126" i="12" l="1"/>
  <c r="M6" i="19" l="1"/>
  <c r="L242" i="12"/>
  <c r="Z242" i="12"/>
  <c r="S6" i="19" l="1"/>
  <c r="S7" i="19" s="1"/>
  <c r="M7" i="19"/>
  <c r="L241" i="12"/>
  <c r="L240" i="12"/>
  <c r="L239" i="12"/>
  <c r="L237" i="12"/>
  <c r="L238" i="12"/>
  <c r="L236" i="12"/>
  <c r="L235" i="12"/>
  <c r="L260" i="12" l="1"/>
  <c r="L254" i="12" l="1"/>
  <c r="L253" i="12"/>
  <c r="L252" i="12"/>
  <c r="R6" i="19"/>
  <c r="L146" i="12" l="1"/>
  <c r="L259" i="12" s="1"/>
  <c r="Z254" i="12" l="1"/>
  <c r="Z253" i="12"/>
  <c r="Z241" i="12"/>
  <c r="Z239" i="12"/>
  <c r="Z240" i="12"/>
  <c r="Z237" i="12"/>
  <c r="Z236" i="12"/>
  <c r="Z238" i="12"/>
  <c r="Z146" i="12"/>
  <c r="Z251" i="12" l="1"/>
  <c r="W7" i="19"/>
  <c r="Z235" i="12"/>
  <c r="Z243" i="12" s="1"/>
  <c r="Z260" i="12" s="1"/>
  <c r="Z252" i="12"/>
  <c r="Z255" i="12" s="1"/>
  <c r="Z261" i="12" s="1"/>
  <c r="X7" i="19" l="1"/>
  <c r="Y7" i="19" s="1"/>
  <c r="N27" i="18"/>
  <c r="V27" i="18" l="1"/>
  <c r="N31" i="18"/>
  <c r="V31" i="18" l="1"/>
  <c r="G261" i="12" l="1"/>
  <c r="S259" i="12" l="1"/>
  <c r="S261" i="12"/>
  <c r="S260" i="12"/>
  <c r="N26" i="18" l="1"/>
  <c r="V26" i="18"/>
  <c r="V25" i="18" l="1"/>
  <c r="V24" i="18"/>
  <c r="V23" i="18"/>
  <c r="V22" i="18"/>
  <c r="V21" i="18"/>
  <c r="V32" i="18"/>
  <c r="N22" i="18"/>
  <c r="N32" i="18"/>
  <c r="N30" i="18"/>
  <c r="N29" i="18"/>
  <c r="N24" i="18"/>
  <c r="N25" i="18"/>
  <c r="N23" i="18"/>
  <c r="N21" i="18"/>
  <c r="N20" i="18"/>
  <c r="V30" i="18"/>
  <c r="N28" i="18" l="1"/>
  <c r="L255" i="12"/>
  <c r="L261" i="12" s="1"/>
  <c r="N33" i="18"/>
  <c r="V29" i="18"/>
  <c r="V33" i="18" s="1"/>
  <c r="N34" i="18" l="1"/>
  <c r="V20" i="18"/>
  <c r="V28" i="18" s="1"/>
  <c r="V34" i="18" l="1"/>
  <c r="Z154" i="12"/>
  <c r="Z259" i="12" l="1"/>
  <c r="Z262" i="12" s="1"/>
  <c r="L262" i="12"/>
</calcChain>
</file>

<file path=xl/sharedStrings.xml><?xml version="1.0" encoding="utf-8"?>
<sst xmlns="http://schemas.openxmlformats.org/spreadsheetml/2006/main" count="559" uniqueCount="361">
  <si>
    <t>PAYROLL SYSTEM</t>
  </si>
  <si>
    <t>AMENDMENT FORM</t>
  </si>
  <si>
    <t>Page No.</t>
  </si>
  <si>
    <t>Date.</t>
  </si>
  <si>
    <t>DDO Code</t>
  </si>
  <si>
    <t>(Cost Center)</t>
  </si>
  <si>
    <t>Description</t>
  </si>
  <si>
    <t>Info</t>
  </si>
  <si>
    <t>Type</t>
  </si>
  <si>
    <t>GENERAL DATA CHANGE</t>
  </si>
  <si>
    <t>Field</t>
  </si>
  <si>
    <t>ID</t>
  </si>
  <si>
    <t>New Contents</t>
  </si>
  <si>
    <t>CHANGE IN PAYMENTS / DEDUCATIONS</t>
  </si>
  <si>
    <t>Amount</t>
  </si>
  <si>
    <t>Rupees</t>
  </si>
  <si>
    <t>Paisa</t>
  </si>
  <si>
    <t>Adj</t>
  </si>
  <si>
    <t>Stop</t>
  </si>
  <si>
    <t>Effective</t>
  </si>
  <si>
    <t>Date</t>
  </si>
  <si>
    <t>Prepared By</t>
  </si>
  <si>
    <t>Audited / Checked By</t>
  </si>
  <si>
    <t>Entered / Verified By</t>
  </si>
  <si>
    <t>Personnel</t>
  </si>
  <si>
    <t>Number</t>
  </si>
  <si>
    <t>National ID</t>
  </si>
  <si>
    <t>Card Number</t>
  </si>
  <si>
    <t>Grade (Pay</t>
  </si>
  <si>
    <t>Scale Group)</t>
  </si>
  <si>
    <t xml:space="preserve">   Employee</t>
  </si>
  <si>
    <t xml:space="preserve">   Name</t>
  </si>
  <si>
    <t>Salary</t>
  </si>
  <si>
    <t>Status</t>
  </si>
  <si>
    <t>Start</t>
  </si>
  <si>
    <t>Rematks</t>
  </si>
  <si>
    <t>FORM: PAY02</t>
  </si>
  <si>
    <t xml:space="preserve">OFFICE OF THE </t>
  </si>
  <si>
    <t>FOR THE MONTH OF</t>
  </si>
  <si>
    <t>Designation</t>
  </si>
  <si>
    <t>/</t>
  </si>
  <si>
    <t>Code</t>
  </si>
  <si>
    <t>A</t>
  </si>
  <si>
    <t>Wedge</t>
  </si>
  <si>
    <t>Employee Master File Creation Form</t>
  </si>
  <si>
    <t>FORM: PAY01</t>
  </si>
  <si>
    <t>(Application for both Payroll and GP Fund)</t>
  </si>
  <si>
    <t>Employee ID (To be assigned by office)</t>
  </si>
  <si>
    <t>01</t>
  </si>
  <si>
    <t>02</t>
  </si>
  <si>
    <t>03</t>
  </si>
  <si>
    <t>05</t>
  </si>
  <si>
    <t>Date of Entry</t>
  </si>
  <si>
    <t>(DD/MM/YYYY)</t>
  </si>
  <si>
    <t>06</t>
  </si>
  <si>
    <t>Current Govt</t>
  </si>
  <si>
    <t>07</t>
  </si>
  <si>
    <t>08</t>
  </si>
  <si>
    <t>09</t>
  </si>
  <si>
    <t>Employee NIC Number</t>
  </si>
  <si>
    <t>10</t>
  </si>
  <si>
    <t>11</t>
  </si>
  <si>
    <t>PERSONNEL DATA - INFO TYPE 0002</t>
  </si>
  <si>
    <t>13</t>
  </si>
  <si>
    <t>Title</t>
  </si>
  <si>
    <t>Mr</t>
  </si>
  <si>
    <t>Miss</t>
  </si>
  <si>
    <t>Ms</t>
  </si>
  <si>
    <t>Mrs</t>
  </si>
  <si>
    <t>14</t>
  </si>
  <si>
    <t>Last Name</t>
  </si>
  <si>
    <t>15</t>
  </si>
  <si>
    <t>16</t>
  </si>
  <si>
    <t>First Name</t>
  </si>
  <si>
    <t>Father / Husband Name</t>
  </si>
  <si>
    <t>17</t>
  </si>
  <si>
    <t>District of domicile</t>
  </si>
  <si>
    <t>Marital status</t>
  </si>
  <si>
    <t>18</t>
  </si>
  <si>
    <t>19</t>
  </si>
  <si>
    <t>City of Birth</t>
  </si>
  <si>
    <t>21</t>
  </si>
  <si>
    <t>Province of Domicile</t>
  </si>
  <si>
    <t>22</t>
  </si>
  <si>
    <t>No. of dependents</t>
  </si>
  <si>
    <t>23</t>
  </si>
  <si>
    <t>Nationality</t>
  </si>
  <si>
    <t>24</t>
  </si>
  <si>
    <t>Religion</t>
  </si>
  <si>
    <t>25</t>
  </si>
  <si>
    <t>ORIGANISATIONAL ASSIGNMENT - INFO TYPE 0001</t>
  </si>
  <si>
    <t>DDO Code (Cost Centre)</t>
  </si>
  <si>
    <t>26</t>
  </si>
  <si>
    <t>DDO Code (Fund Centre)</t>
  </si>
  <si>
    <t>27</t>
  </si>
  <si>
    <t>District (Sub area)</t>
  </si>
  <si>
    <t>Contract Government</t>
  </si>
  <si>
    <t>AJK Government</t>
  </si>
  <si>
    <t>Federal Government</t>
  </si>
  <si>
    <t>Punjab Government</t>
  </si>
  <si>
    <t>Sindh Government</t>
  </si>
  <si>
    <t>28</t>
  </si>
  <si>
    <t>29</t>
  </si>
  <si>
    <t>30</t>
  </si>
  <si>
    <t>Gazetted</t>
  </si>
  <si>
    <t>Position</t>
  </si>
  <si>
    <t>Non Gazetted</t>
  </si>
  <si>
    <t>31</t>
  </si>
  <si>
    <t>Ministry (Organisational Unit)</t>
  </si>
  <si>
    <t>32</t>
  </si>
  <si>
    <t>Fund Section</t>
  </si>
  <si>
    <t>33</t>
  </si>
  <si>
    <t>Payroll Section</t>
  </si>
  <si>
    <t>34</t>
  </si>
  <si>
    <t>Buckle No (if any)</t>
  </si>
  <si>
    <t>PRESENT ADDRESS - INFO TYPE 0006</t>
  </si>
  <si>
    <t>35</t>
  </si>
  <si>
    <t>C/O</t>
  </si>
  <si>
    <t>36</t>
  </si>
  <si>
    <t>House No / Street</t>
  </si>
  <si>
    <t>37</t>
  </si>
  <si>
    <t>Postal Code</t>
  </si>
  <si>
    <t>38</t>
  </si>
  <si>
    <t>City</t>
  </si>
  <si>
    <t>39</t>
  </si>
  <si>
    <t>District</t>
  </si>
  <si>
    <t>41</t>
  </si>
  <si>
    <t>Contact No</t>
  </si>
  <si>
    <t>40</t>
  </si>
  <si>
    <t>Province / Region</t>
  </si>
  <si>
    <t>42</t>
  </si>
  <si>
    <t>Company Housing</t>
  </si>
  <si>
    <t>Yes</t>
  </si>
  <si>
    <t>No</t>
  </si>
  <si>
    <t>PERMANENT ADDRESS - INFO TYPE 0006</t>
  </si>
  <si>
    <t>43</t>
  </si>
  <si>
    <t>Permanent address</t>
  </si>
  <si>
    <t>Permanent address is same as</t>
  </si>
  <si>
    <t>Permanent address is different from</t>
  </si>
  <si>
    <t>44</t>
  </si>
  <si>
    <t>45</t>
  </si>
  <si>
    <t>46</t>
  </si>
  <si>
    <t>47</t>
  </si>
  <si>
    <t>50</t>
  </si>
  <si>
    <t>48</t>
  </si>
  <si>
    <t>Province</t>
  </si>
  <si>
    <t>BASIC PAY - INFO TYPE 0008</t>
  </si>
  <si>
    <t>51</t>
  </si>
  <si>
    <t>52</t>
  </si>
  <si>
    <t>BPS Year (Pay Scale Area)</t>
  </si>
  <si>
    <t>53</t>
  </si>
  <si>
    <t>Grade (Pay Scale Group)</t>
  </si>
  <si>
    <t>54</t>
  </si>
  <si>
    <t>Pay Scale Level</t>
  </si>
  <si>
    <t>55</t>
  </si>
  <si>
    <t>56</t>
  </si>
  <si>
    <t>LEAVES - INFO TYPE 2001</t>
  </si>
  <si>
    <t>Balance</t>
  </si>
  <si>
    <t>57</t>
  </si>
  <si>
    <t>Bank Branch (Bank Key)</t>
  </si>
  <si>
    <t>58</t>
  </si>
  <si>
    <t>59</t>
  </si>
  <si>
    <t>60</t>
  </si>
  <si>
    <t>Bank Account No</t>
  </si>
  <si>
    <t>61</t>
  </si>
  <si>
    <t>Payment method</t>
  </si>
  <si>
    <t>62</t>
  </si>
  <si>
    <t>Wege Type</t>
  </si>
  <si>
    <t>63</t>
  </si>
  <si>
    <t>GP FUND - INFO TYPE 9202</t>
  </si>
  <si>
    <t>64</t>
  </si>
  <si>
    <t>Intrest Applied</t>
  </si>
  <si>
    <t>65</t>
  </si>
  <si>
    <t>GPFund balance</t>
  </si>
  <si>
    <t>66</t>
  </si>
  <si>
    <t>GPF balance date (DD/MM/YYYY)</t>
  </si>
  <si>
    <t>67</t>
  </si>
  <si>
    <t>Old GPFund</t>
  </si>
  <si>
    <t>Account Number</t>
  </si>
  <si>
    <t>CREATE DATA SPECIFICATION - INFO TYPE</t>
  </si>
  <si>
    <t>68</t>
  </si>
  <si>
    <t>Date appointed as Gazetted Officer (DD/MM/YYYY)</t>
  </si>
  <si>
    <t>69</t>
  </si>
  <si>
    <t>Suspension Date</t>
  </si>
  <si>
    <t>70</t>
  </si>
  <si>
    <t>Expiry of Adhoc / Contract Date</t>
  </si>
  <si>
    <t>INTERNAL DATA - INFO TYPE 0032</t>
  </si>
  <si>
    <t>71</t>
  </si>
  <si>
    <t>Previous Personnel Number (if any)</t>
  </si>
  <si>
    <t>72</t>
  </si>
  <si>
    <t>National Tax Number (NTN)</t>
  </si>
  <si>
    <t>73</t>
  </si>
  <si>
    <t>Leave without pay</t>
  </si>
  <si>
    <t>74</t>
  </si>
  <si>
    <t>Cash Center</t>
  </si>
  <si>
    <t>FAMILY INFORMATION - INFO TYPE 0021</t>
  </si>
  <si>
    <t>75</t>
  </si>
  <si>
    <t>76</t>
  </si>
  <si>
    <t>RECURRING PAYMENTS (ALLOWANCES) - INFO TYPE 0014</t>
  </si>
  <si>
    <t>77</t>
  </si>
  <si>
    <t>RECURRING PAYMENTS (DEDUCTIONS) - INFO TYPE 0014</t>
  </si>
  <si>
    <t>PAYROLL STATUS - INFO TYPE 003</t>
  </si>
  <si>
    <t>78</t>
  </si>
  <si>
    <t>SALARY</t>
  </si>
  <si>
    <t>STATUS</t>
  </si>
  <si>
    <t>Payment</t>
  </si>
  <si>
    <t>Employee Signature</t>
  </si>
  <si>
    <t>Wage Type</t>
  </si>
  <si>
    <t>12</t>
  </si>
  <si>
    <t>Date of Birth    (DD/MM/YYYY)</t>
  </si>
  <si>
    <t>Date of Entry into Govt Service</t>
  </si>
  <si>
    <t>Total</t>
  </si>
  <si>
    <t>S</t>
  </si>
  <si>
    <t>W</t>
  </si>
  <si>
    <t>T</t>
  </si>
  <si>
    <t>S  W  A  T</t>
  </si>
  <si>
    <t>P A K I S T A N I</t>
  </si>
  <si>
    <t>Pay Scale Type</t>
  </si>
  <si>
    <t>x</t>
  </si>
  <si>
    <t>N</t>
  </si>
  <si>
    <t>S W A T</t>
  </si>
  <si>
    <t>Employee Group</t>
  </si>
  <si>
    <t>Reason for Action</t>
  </si>
  <si>
    <t>Employee Grade (Sub group)</t>
  </si>
  <si>
    <t>P</t>
  </si>
  <si>
    <t>S.No</t>
  </si>
  <si>
    <t>Relation    Last Name    First Name     Nominee          Gender       DOB             City of birth          Nationality        %age of share   Emp Type Other Nationality</t>
  </si>
  <si>
    <t>PENNEL ACTIONS - INFO TYPE 00</t>
  </si>
  <si>
    <t>0008</t>
  </si>
  <si>
    <t>F r e s h    A p p o i n t m e n t</t>
  </si>
  <si>
    <t>SINGLE EMPLOYEE ENTRY</t>
  </si>
  <si>
    <t>* *</t>
  </si>
  <si>
    <t xml:space="preserve">  C i v i l</t>
  </si>
  <si>
    <t xml:space="preserve">  H R A</t>
  </si>
  <si>
    <t xml:space="preserve">  Medical Allowance</t>
  </si>
  <si>
    <t xml:space="preserve">  Comp: All: 20%</t>
  </si>
  <si>
    <t xml:space="preserve">  B Fund</t>
  </si>
  <si>
    <t xml:space="preserve">  E E F</t>
  </si>
  <si>
    <t>0014</t>
  </si>
  <si>
    <t xml:space="preserve">H R A  </t>
  </si>
  <si>
    <t>0001</t>
  </si>
  <si>
    <t xml:space="preserve">E E F  </t>
  </si>
  <si>
    <t xml:space="preserve">Period  </t>
  </si>
  <si>
    <t>Pay</t>
  </si>
  <si>
    <t>Total : -</t>
  </si>
  <si>
    <t>HRA</t>
  </si>
  <si>
    <t>M . A</t>
  </si>
  <si>
    <t>EEF</t>
  </si>
  <si>
    <t>NET</t>
  </si>
  <si>
    <t>CA (20%)</t>
  </si>
  <si>
    <t xml:space="preserve">Active </t>
  </si>
  <si>
    <t xml:space="preserve"> Basic Pay  </t>
  </si>
  <si>
    <t>-- do --</t>
  </si>
  <si>
    <t xml:space="preserve">B / Fund  </t>
  </si>
  <si>
    <t>Total Ded:</t>
  </si>
  <si>
    <t>D D O</t>
  </si>
  <si>
    <t>B/ Fund</t>
  </si>
  <si>
    <t xml:space="preserve">  Conveyance All: </t>
  </si>
  <si>
    <t>KHYBER PAKHTUNKHWA</t>
  </si>
  <si>
    <t>Khyber Pakhtunkhwa</t>
  </si>
  <si>
    <t xml:space="preserve"> </t>
  </si>
  <si>
    <t>GPFund Subscription</t>
  </si>
  <si>
    <t xml:space="preserve">  G P Fund</t>
  </si>
  <si>
    <t xml:space="preserve">Through Bank </t>
  </si>
  <si>
    <r>
      <t>Date of Marriage/Since</t>
    </r>
    <r>
      <rPr>
        <b/>
        <sz val="9"/>
        <rFont val="Calibri"/>
        <family val="2"/>
      </rPr>
      <t xml:space="preserve"> (if applicable)</t>
    </r>
  </si>
  <si>
    <t>Email ID</t>
  </si>
  <si>
    <t>Fresh Appointment</t>
  </si>
  <si>
    <t>0000</t>
  </si>
  <si>
    <t>Monthly Rate</t>
  </si>
  <si>
    <t>Total Adj: (+)</t>
  </si>
  <si>
    <t xml:space="preserve"> Conv: Allowance </t>
  </si>
  <si>
    <t xml:space="preserve">Medical Allowance </t>
  </si>
  <si>
    <t xml:space="preserve">Adhoc Relief 50% </t>
  </si>
  <si>
    <t xml:space="preserve">Compen: Allowance / UAA </t>
  </si>
  <si>
    <t>G-Total</t>
  </si>
  <si>
    <t xml:space="preserve">GP Fund  </t>
  </si>
  <si>
    <t>Net</t>
  </si>
  <si>
    <t>Net Adj: (+)</t>
  </si>
  <si>
    <t>C.A</t>
  </si>
  <si>
    <t>GP Fund</t>
  </si>
  <si>
    <t>Office ID</t>
  </si>
  <si>
    <t>Position  ID</t>
  </si>
  <si>
    <t>K</t>
  </si>
  <si>
    <t>*</t>
  </si>
  <si>
    <t>Total Allowances: -</t>
  </si>
  <si>
    <t>Total Deductions: -</t>
  </si>
  <si>
    <t>District Education Officer, Female Swat</t>
  </si>
  <si>
    <t>Original Service Book, Chargre Report, Medical &amp; Appoinment Order Attached.</t>
  </si>
  <si>
    <t>Scale / BPS :</t>
  </si>
  <si>
    <t xml:space="preserve">Position ID : </t>
  </si>
  <si>
    <t>Expiry of Adhoc / Contract Date :</t>
  </si>
  <si>
    <t xml:space="preserve">Active in DDO Code Sw6035  </t>
  </si>
  <si>
    <t>Pay Released Order Attached.</t>
  </si>
  <si>
    <t>10% (2016)</t>
  </si>
  <si>
    <t xml:space="preserve">Adhoc Relief 10% 2016 </t>
  </si>
  <si>
    <t xml:space="preserve">  Adh: All: 10% (2016)</t>
  </si>
  <si>
    <t xml:space="preserve"> Pay of Estab:</t>
  </si>
  <si>
    <t xml:space="preserve"> Adj: of HRA</t>
  </si>
  <si>
    <t xml:space="preserve"> Adj: Medical All:</t>
  </si>
  <si>
    <t xml:space="preserve"> Adj: Comp: All: 20%</t>
  </si>
  <si>
    <t xml:space="preserve"> Adj: Conveyance All: </t>
  </si>
  <si>
    <t xml:space="preserve"> Adj: Adh: All: 10% (2016)</t>
  </si>
  <si>
    <t>Adj: Total Allowances: -</t>
  </si>
  <si>
    <t>ADJUSTMENT (PAY)</t>
  </si>
  <si>
    <t>PAYS</t>
  </si>
  <si>
    <t xml:space="preserve"> Adj: of Pay of Estab:</t>
  </si>
  <si>
    <t>Adj: Total Pay: -</t>
  </si>
  <si>
    <t xml:space="preserve"> Adj: E E F</t>
  </si>
  <si>
    <t xml:space="preserve"> Adj: B Fund</t>
  </si>
  <si>
    <t xml:space="preserve"> Adj: G P Fund</t>
  </si>
  <si>
    <t>Adj: Total Deductions: -</t>
  </si>
  <si>
    <t>Net Adjustment: -</t>
  </si>
  <si>
    <t>ADJUSTMENT (ALLOWANCES)   - INFO TYPE 0015</t>
  </si>
  <si>
    <t>RB &amp; DC</t>
  </si>
  <si>
    <t xml:space="preserve">  R.Benifit &amp; Death Com</t>
  </si>
  <si>
    <t xml:space="preserve">Total Pay </t>
  </si>
  <si>
    <t xml:space="preserve">Total Allowacnes </t>
  </si>
  <si>
    <t>Net : -</t>
  </si>
  <si>
    <t>C T</t>
  </si>
  <si>
    <t>/ 2 0 1 7</t>
  </si>
  <si>
    <t>K P K Government</t>
  </si>
  <si>
    <t>K P K</t>
  </si>
  <si>
    <t>07.04.2017</t>
  </si>
  <si>
    <t xml:space="preserve">R.Benifit &amp; Death Comp:  </t>
  </si>
  <si>
    <t>10% (2017)</t>
  </si>
  <si>
    <t xml:space="preserve">  Adh: All: 10% (2017)</t>
  </si>
  <si>
    <t xml:space="preserve"> Adj: Adh: All: 10% (2017)</t>
  </si>
  <si>
    <t>0 8</t>
  </si>
  <si>
    <t xml:space="preserve">  BPS 2017</t>
  </si>
  <si>
    <t>8 0 4 7 1 3 7 1</t>
  </si>
  <si>
    <t>1 5 6 0 2 - 7 4 9 2 8 5 7 - 0</t>
  </si>
  <si>
    <t>01.08.2017</t>
  </si>
  <si>
    <t xml:space="preserve">Adhoc Relief 10% 2017 </t>
  </si>
  <si>
    <t>UZMA BIBI</t>
  </si>
  <si>
    <t>GGMS Qayum Abad Lalkoo</t>
  </si>
  <si>
    <t>10% (2018)</t>
  </si>
  <si>
    <t>Adj: Adh: All: 10% (2018)</t>
  </si>
  <si>
    <t xml:space="preserve">  Adh: All; 10% (2018)</t>
  </si>
  <si>
    <t>Detail of Pay Arrears</t>
  </si>
  <si>
    <t>Monthly Rate (B-12)</t>
  </si>
  <si>
    <t>Un-Married</t>
  </si>
  <si>
    <t xml:space="preserve">  P S T</t>
  </si>
  <si>
    <t xml:space="preserve"> Primary Edu:</t>
  </si>
  <si>
    <t>MUSLIM</t>
  </si>
  <si>
    <t>10% (2019)</t>
  </si>
  <si>
    <t xml:space="preserve"> Adj: Adh: All: 10% (2019)</t>
  </si>
  <si>
    <t xml:space="preserve">  Adh: All: 10% (2019)</t>
  </si>
  <si>
    <t>Months</t>
  </si>
  <si>
    <t>14.06.19 to 30.06.19</t>
  </si>
  <si>
    <t>Days</t>
  </si>
  <si>
    <t>01.07.19 to 29.02.20</t>
  </si>
  <si>
    <t>Sub-Divisional Education Officer, Female babuzai Swat</t>
  </si>
  <si>
    <t xml:space="preserve">    SDEO (F) Babuzai</t>
  </si>
  <si>
    <t xml:space="preserve"> Manglor Swat</t>
  </si>
  <si>
    <t>NBP</t>
  </si>
  <si>
    <t>Bank Squire</t>
  </si>
  <si>
    <t>4 1 5 3 6 2 4 5 2 7</t>
  </si>
  <si>
    <t>0 3</t>
  </si>
  <si>
    <t>/ 2 0 2 0</t>
  </si>
  <si>
    <t>P S T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</si>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</sst>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name val="Arial"/>
    </font>
    <font>
      <b/>
      <sz val="10"/>
      <name val="Bookman Old Style"/>
      <family val="1"/>
    </font>
    <font>
      <b/>
      <sz val="9"/>
      <name val="Bookman Old Style"/>
      <family val="1"/>
    </font>
    <font>
      <b/>
      <sz val="20"/>
      <name val="Times New Roman"/>
      <family val="1"/>
    </font>
    <font>
      <b/>
      <sz val="10"/>
      <name val="Times New Roman"/>
      <family val="1"/>
    </font>
    <font>
      <sz val="10"/>
      <name val="Bookman Old Style"/>
      <family val="1"/>
    </font>
    <font>
      <sz val="8"/>
      <name val="Arial"/>
      <family val="2"/>
    </font>
    <font>
      <b/>
      <sz val="8"/>
      <name val="Bookman Old Style"/>
      <family val="1"/>
    </font>
    <font>
      <b/>
      <sz val="9"/>
      <name val="Calibri"/>
      <family val="2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b/>
      <sz val="20"/>
      <name val="Calibri"/>
      <family val="2"/>
      <scheme val="minor"/>
    </font>
    <font>
      <sz val="9"/>
      <name val="Calibri"/>
      <family val="2"/>
      <scheme val="minor"/>
    </font>
    <font>
      <sz val="16"/>
      <name val="Calibri"/>
      <family val="2"/>
      <scheme val="minor"/>
    </font>
    <font>
      <u/>
      <sz val="10"/>
      <color theme="10"/>
      <name val="Arial"/>
    </font>
    <font>
      <b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0" fillId="0" borderId="0" applyNumberFormat="0" applyFill="0" applyBorder="0" applyAlignment="0" applyProtection="0"/>
  </cellStyleXfs>
  <cellXfs count="310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9" fillId="0" borderId="1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6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1" fillId="0" borderId="0" xfId="0" quotePrefix="1" applyFont="1" applyAlignment="1">
      <alignment vertical="center"/>
    </xf>
    <xf numFmtId="0" fontId="11" fillId="0" borderId="0" xfId="0" quotePrefix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2" fillId="0" borderId="7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9" fillId="0" borderId="7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6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2" fillId="0" borderId="1" xfId="0" quotePrefix="1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1" fillId="0" borderId="7" xfId="0" applyFont="1" applyBorder="1" applyAlignment="1">
      <alignment horizontal="center" vertical="center"/>
    </xf>
    <xf numFmtId="0" fontId="11" fillId="0" borderId="7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2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9" fillId="0" borderId="7" xfId="0" quotePrefix="1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4" fillId="0" borderId="7" xfId="0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14" fillId="0" borderId="8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1" fillId="0" borderId="9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2" fillId="0" borderId="4" xfId="0" applyFont="1" applyBorder="1" applyAlignment="1">
      <alignment horizontal="center" vertical="center"/>
    </xf>
    <xf numFmtId="0" fontId="17" fillId="0" borderId="0" xfId="0" applyFont="1" applyAlignment="1"/>
    <xf numFmtId="0" fontId="11" fillId="0" borderId="0" xfId="0" applyFont="1" applyBorder="1" applyAlignment="1"/>
    <xf numFmtId="0" fontId="12" fillId="0" borderId="0" xfId="0" applyFont="1" applyBorder="1" applyAlignment="1"/>
    <xf numFmtId="0" fontId="11" fillId="0" borderId="0" xfId="0" applyFont="1" applyBorder="1" applyAlignment="1">
      <alignment horizontal="center"/>
    </xf>
    <xf numFmtId="0" fontId="12" fillId="0" borderId="8" xfId="0" applyFont="1" applyBorder="1" applyAlignment="1">
      <alignment horizontal="center" vertical="center"/>
    </xf>
    <xf numFmtId="0" fontId="12" fillId="0" borderId="7" xfId="0" quotePrefix="1" applyFont="1" applyBorder="1" applyAlignment="1">
      <alignment horizontal="center" vertical="center"/>
    </xf>
    <xf numFmtId="0" fontId="12" fillId="0" borderId="7" xfId="0" applyFont="1" applyBorder="1" applyAlignment="1">
      <alignment vertical="center"/>
    </xf>
    <xf numFmtId="0" fontId="11" fillId="0" borderId="7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3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1" fontId="12" fillId="0" borderId="3" xfId="0" applyNumberFormat="1" applyFont="1" applyBorder="1" applyAlignment="1">
      <alignment horizontal="center" vertical="center"/>
    </xf>
    <xf numFmtId="1" fontId="11" fillId="0" borderId="7" xfId="0" applyNumberFormat="1" applyFont="1" applyBorder="1" applyAlignment="1">
      <alignment horizontal="center" vertical="center"/>
    </xf>
    <xf numFmtId="0" fontId="12" fillId="0" borderId="3" xfId="0" quotePrefix="1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12" fillId="0" borderId="7" xfId="0" quotePrefix="1" applyFont="1" applyBorder="1" applyAlignment="1">
      <alignment vertical="center"/>
    </xf>
    <xf numFmtId="1" fontId="12" fillId="0" borderId="8" xfId="0" applyNumberFormat="1" applyFont="1" applyBorder="1" applyAlignment="1">
      <alignment vertical="center"/>
    </xf>
    <xf numFmtId="3" fontId="12" fillId="0" borderId="8" xfId="0" applyNumberFormat="1" applyFont="1" applyBorder="1" applyAlignment="1">
      <alignment vertical="center"/>
    </xf>
    <xf numFmtId="0" fontId="14" fillId="0" borderId="7" xfId="0" quotePrefix="1" applyFont="1" applyBorder="1" applyAlignment="1">
      <alignment vertical="center"/>
    </xf>
    <xf numFmtId="3" fontId="14" fillId="0" borderId="8" xfId="0" applyNumberFormat="1" applyFont="1" applyBorder="1" applyAlignment="1">
      <alignment vertical="center"/>
    </xf>
    <xf numFmtId="1" fontId="11" fillId="0" borderId="8" xfId="0" applyNumberFormat="1" applyFont="1" applyBorder="1" applyAlignment="1">
      <alignment vertical="center"/>
    </xf>
    <xf numFmtId="0" fontId="12" fillId="0" borderId="3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2" xfId="0" applyFont="1" applyBorder="1" applyAlignment="1">
      <alignment horizontal="right" vertical="center"/>
    </xf>
    <xf numFmtId="3" fontId="11" fillId="0" borderId="8" xfId="0" applyNumberFormat="1" applyFont="1" applyBorder="1" applyAlignment="1">
      <alignment vertical="center"/>
    </xf>
    <xf numFmtId="3" fontId="11" fillId="0" borderId="13" xfId="0" applyNumberFormat="1" applyFont="1" applyBorder="1" applyAlignment="1">
      <alignment vertical="center"/>
    </xf>
    <xf numFmtId="0" fontId="11" fillId="0" borderId="9" xfId="0" quotePrefix="1" applyFont="1" applyBorder="1" applyAlignment="1">
      <alignment vertical="center"/>
    </xf>
    <xf numFmtId="0" fontId="9" fillId="0" borderId="1" xfId="0" quotePrefix="1" applyFont="1" applyBorder="1" applyAlignment="1">
      <alignment horizontal="center" vertical="center"/>
    </xf>
    <xf numFmtId="1" fontId="11" fillId="0" borderId="0" xfId="0" applyNumberFormat="1" applyFont="1" applyBorder="1" applyAlignment="1">
      <alignment vertical="center"/>
    </xf>
    <xf numFmtId="1" fontId="11" fillId="0" borderId="7" xfId="0" applyNumberFormat="1" applyFont="1" applyBorder="1" applyAlignment="1">
      <alignment vertical="center"/>
    </xf>
    <xf numFmtId="0" fontId="16" fillId="0" borderId="1" xfId="0" quotePrefix="1" applyFont="1" applyBorder="1" applyAlignment="1">
      <alignment horizontal="center" vertical="center"/>
    </xf>
    <xf numFmtId="9" fontId="11" fillId="0" borderId="7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12" fillId="0" borderId="7" xfId="0" applyFont="1" applyBorder="1" applyAlignment="1">
      <alignment horizontal="center" vertical="center"/>
    </xf>
    <xf numFmtId="0" fontId="11" fillId="2" borderId="0" xfId="0" applyFont="1" applyFill="1" applyBorder="1" applyAlignment="1">
      <alignment vertical="center"/>
    </xf>
    <xf numFmtId="1" fontId="11" fillId="0" borderId="3" xfId="0" applyNumberFormat="1" applyFont="1" applyBorder="1" applyAlignment="1">
      <alignment horizontal="center" vertical="center"/>
    </xf>
    <xf numFmtId="3" fontId="11" fillId="0" borderId="8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9" fillId="0" borderId="7" xfId="0" applyFont="1" applyBorder="1" applyAlignment="1">
      <alignment horizontal="center" vertical="center"/>
    </xf>
    <xf numFmtId="0" fontId="12" fillId="0" borderId="4" xfId="0" applyFont="1" applyBorder="1" applyAlignment="1">
      <alignment vertical="center" wrapText="1"/>
    </xf>
    <xf numFmtId="0" fontId="12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7" xfId="0" applyFont="1" applyBorder="1" applyAlignment="1">
      <alignment vertical="center"/>
    </xf>
    <xf numFmtId="0" fontId="9" fillId="0" borderId="7" xfId="0" applyFont="1" applyBorder="1" applyAlignment="1">
      <alignment horizontal="center" vertical="center"/>
    </xf>
    <xf numFmtId="1" fontId="14" fillId="0" borderId="0" xfId="0" applyNumberFormat="1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0" fontId="11" fillId="0" borderId="7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7" xfId="0" applyFont="1" applyBorder="1" applyAlignment="1">
      <alignment horizontal="center" vertical="center"/>
    </xf>
    <xf numFmtId="0" fontId="12" fillId="0" borderId="9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1" fontId="12" fillId="0" borderId="0" xfId="0" applyNumberFormat="1" applyFont="1" applyBorder="1" applyAlignment="1">
      <alignment vertical="center"/>
    </xf>
    <xf numFmtId="0" fontId="12" fillId="0" borderId="8" xfId="0" applyFont="1" applyBorder="1" applyAlignment="1">
      <alignment horizontal="center" vertical="center"/>
    </xf>
    <xf numFmtId="1" fontId="9" fillId="0" borderId="0" xfId="0" applyNumberFormat="1" applyFont="1" applyBorder="1" applyAlignment="1">
      <alignment vertical="center"/>
    </xf>
    <xf numFmtId="0" fontId="9" fillId="0" borderId="7" xfId="0" applyFont="1" applyBorder="1" applyAlignment="1">
      <alignment horizontal="center" vertical="center"/>
    </xf>
    <xf numFmtId="3" fontId="11" fillId="0" borderId="0" xfId="0" applyNumberFormat="1" applyFont="1" applyAlignment="1">
      <alignment vertical="center"/>
    </xf>
    <xf numFmtId="0" fontId="11" fillId="0" borderId="7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1" fillId="0" borderId="7" xfId="0" applyFont="1" applyBorder="1" applyAlignment="1">
      <alignment vertical="center"/>
    </xf>
    <xf numFmtId="0" fontId="14" fillId="0" borderId="3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2" fillId="0" borderId="9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9" fillId="0" borderId="7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14" fillId="0" borderId="9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3" fontId="11" fillId="0" borderId="7" xfId="0" applyNumberFormat="1" applyFont="1" applyBorder="1" applyAlignment="1">
      <alignment vertical="center"/>
    </xf>
    <xf numFmtId="1" fontId="14" fillId="0" borderId="9" xfId="0" quotePrefix="1" applyNumberFormat="1" applyFont="1" applyBorder="1" applyAlignment="1">
      <alignment horizontal="right" vertical="center"/>
    </xf>
    <xf numFmtId="1" fontId="14" fillId="0" borderId="3" xfId="0" quotePrefix="1" applyNumberFormat="1" applyFont="1" applyBorder="1" applyAlignment="1">
      <alignment horizontal="right" vertical="center"/>
    </xf>
    <xf numFmtId="1" fontId="14" fillId="0" borderId="8" xfId="0" quotePrefix="1" applyNumberFormat="1" applyFont="1" applyBorder="1" applyAlignment="1">
      <alignment horizontal="right" vertical="center"/>
    </xf>
    <xf numFmtId="0" fontId="12" fillId="0" borderId="3" xfId="0" applyFont="1" applyBorder="1" applyAlignment="1">
      <alignment horizontal="right" vertical="center"/>
    </xf>
    <xf numFmtId="3" fontId="12" fillId="0" borderId="7" xfId="0" applyNumberFormat="1" applyFont="1" applyBorder="1" applyAlignment="1">
      <alignment vertical="center"/>
    </xf>
    <xf numFmtId="1" fontId="14" fillId="0" borderId="9" xfId="0" quotePrefix="1" applyNumberFormat="1" applyFont="1" applyBorder="1" applyAlignment="1">
      <alignment horizontal="center" vertical="center"/>
    </xf>
    <xf numFmtId="1" fontId="14" fillId="0" borderId="8" xfId="0" quotePrefix="1" applyNumberFormat="1" applyFont="1" applyBorder="1" applyAlignment="1">
      <alignment horizontal="center" vertical="center"/>
    </xf>
    <xf numFmtId="0" fontId="12" fillId="0" borderId="3" xfId="0" quotePrefix="1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4" fillId="0" borderId="9" xfId="0" quotePrefix="1" applyFont="1" applyBorder="1" applyAlignment="1">
      <alignment horizontal="center" vertical="center"/>
    </xf>
    <xf numFmtId="0" fontId="14" fillId="0" borderId="8" xfId="0" quotePrefix="1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2" fillId="0" borderId="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right" vertical="center"/>
    </xf>
    <xf numFmtId="0" fontId="15" fillId="0" borderId="14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1" fillId="0" borderId="1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2" fillId="0" borderId="2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3" fontId="14" fillId="0" borderId="7" xfId="0" applyNumberFormat="1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5" fillId="0" borderId="9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10" fillId="0" borderId="9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9" fillId="0" borderId="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9" xfId="0" applyFont="1" applyBorder="1" applyAlignment="1">
      <alignment horizontal="center" vertical="center"/>
    </xf>
    <xf numFmtId="0" fontId="9" fillId="0" borderId="3" xfId="0" quotePrefix="1" applyFont="1" applyBorder="1" applyAlignment="1">
      <alignment horizontal="center" vertical="center"/>
    </xf>
    <xf numFmtId="0" fontId="9" fillId="0" borderId="8" xfId="0" quotePrefix="1" applyFont="1" applyBorder="1" applyAlignment="1">
      <alignment horizontal="center" vertical="center"/>
    </xf>
    <xf numFmtId="1" fontId="9" fillId="0" borderId="9" xfId="0" applyNumberFormat="1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9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1" fontId="9" fillId="0" borderId="7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vertical="center"/>
    </xf>
    <xf numFmtId="1" fontId="16" fillId="0" borderId="9" xfId="0" quotePrefix="1" applyNumberFormat="1" applyFont="1" applyBorder="1" applyAlignment="1">
      <alignment horizontal="center" vertical="center"/>
    </xf>
    <xf numFmtId="1" fontId="16" fillId="0" borderId="3" xfId="0" applyNumberFormat="1" applyFont="1" applyBorder="1" applyAlignment="1">
      <alignment horizontal="center" vertical="center"/>
    </xf>
    <xf numFmtId="1" fontId="16" fillId="0" borderId="8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vertical="center"/>
    </xf>
    <xf numFmtId="3" fontId="9" fillId="0" borderId="9" xfId="0" applyNumberFormat="1" applyFont="1" applyBorder="1" applyAlignment="1">
      <alignment horizontal="center" vertical="center"/>
    </xf>
    <xf numFmtId="3" fontId="9" fillId="0" borderId="7" xfId="0" applyNumberFormat="1" applyFont="1" applyBorder="1" applyAlignment="1">
      <alignment horizontal="center" vertical="center"/>
    </xf>
    <xf numFmtId="0" fontId="20" fillId="0" borderId="9" xfId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7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3" fontId="15" fillId="0" borderId="7" xfId="0" applyNumberFormat="1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2" fillId="0" borderId="9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15" fillId="0" borderId="3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1" fontId="9" fillId="0" borderId="3" xfId="0" applyNumberFormat="1" applyFont="1" applyBorder="1" applyAlignment="1">
      <alignment horizontal="center" vertical="center"/>
    </xf>
    <xf numFmtId="1" fontId="9" fillId="0" borderId="8" xfId="0" applyNumberFormat="1" applyFont="1" applyBorder="1" applyAlignment="1">
      <alignment horizontal="center" vertical="center"/>
    </xf>
    <xf numFmtId="0" fontId="15" fillId="0" borderId="9" xfId="0" applyFont="1" applyBorder="1" applyAlignment="1">
      <alignment horizontal="right" vertical="center"/>
    </xf>
    <xf numFmtId="0" fontId="15" fillId="0" borderId="3" xfId="0" applyFont="1" applyBorder="1" applyAlignment="1">
      <alignment horizontal="right" vertical="center"/>
    </xf>
    <xf numFmtId="0" fontId="15" fillId="0" borderId="8" xfId="0" applyFont="1" applyBorder="1" applyAlignment="1">
      <alignment horizontal="right" vertical="center"/>
    </xf>
    <xf numFmtId="0" fontId="11" fillId="0" borderId="9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11" fillId="0" borderId="0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3" fontId="9" fillId="0" borderId="3" xfId="0" applyNumberFormat="1" applyFont="1" applyBorder="1" applyAlignment="1">
      <alignment horizontal="center" vertical="center"/>
    </xf>
    <xf numFmtId="3" fontId="9" fillId="0" borderId="8" xfId="0" applyNumberFormat="1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3" fontId="15" fillId="0" borderId="9" xfId="0" applyNumberFormat="1" applyFont="1" applyBorder="1" applyAlignment="1">
      <alignment horizontal="center" vertical="center"/>
    </xf>
    <xf numFmtId="3" fontId="11" fillId="0" borderId="9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0</xdr:rowOff>
    </xdr:from>
    <xdr:to>
      <xdr:col>1</xdr:col>
      <xdr:colOff>304800</xdr:colOff>
      <xdr:row>3</xdr:row>
      <xdr:rowOff>152400</xdr:rowOff>
    </xdr:to>
    <xdr:pic>
      <xdr:nvPicPr>
        <xdr:cNvPr id="29859" name="Picture 3">
          <a:extLst>
            <a:ext uri="{FF2B5EF4-FFF2-40B4-BE49-F238E27FC236}">
              <a16:creationId xmlns:a16="http://schemas.microsoft.com/office/drawing/2014/main" id="{00000000-0008-0000-0000-0000A3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-42000" contrast="66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0"/>
          <a:ext cx="6096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26</xdr:col>
      <xdr:colOff>247650</xdr:colOff>
      <xdr:row>37</xdr:row>
      <xdr:rowOff>76200</xdr:rowOff>
    </xdr:from>
    <xdr:to>
      <xdr:col>26</xdr:col>
      <xdr:colOff>476250</xdr:colOff>
      <xdr:row>38</xdr:row>
      <xdr:rowOff>142875</xdr:rowOff>
    </xdr:to>
    <xdr:pic>
      <xdr:nvPicPr>
        <xdr:cNvPr id="29860" name="Picture 6">
          <a:extLst>
            <a:ext uri="{FF2B5EF4-FFF2-40B4-BE49-F238E27FC236}">
              <a16:creationId xmlns:a16="http://schemas.microsoft.com/office/drawing/2014/main" id="{00000000-0008-0000-0000-0000A4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bright="-24000" contrast="42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0" y="8782050"/>
          <a:ext cx="228600" cy="228600"/>
        </a:xfrm>
        <a:prstGeom prst="rect">
          <a:avLst/>
        </a:prstGeom>
        <a:solidFill>
          <a:srgbClr val="00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200025</xdr:colOff>
      <xdr:row>0</xdr:row>
      <xdr:rowOff>57150</xdr:rowOff>
    </xdr:from>
    <xdr:to>
      <xdr:col>1</xdr:col>
      <xdr:colOff>304800</xdr:colOff>
      <xdr:row>3</xdr:row>
      <xdr:rowOff>209550</xdr:rowOff>
    </xdr:to>
    <xdr:pic>
      <xdr:nvPicPr>
        <xdr:cNvPr id="29861" name="Picture 7">
          <a:extLst>
            <a:ext uri="{FF2B5EF4-FFF2-40B4-BE49-F238E27FC236}">
              <a16:creationId xmlns:a16="http://schemas.microsoft.com/office/drawing/2014/main" id="{00000000-0008-0000-0000-0000A5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-42000" contrast="66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57150"/>
          <a:ext cx="6096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43</xdr:row>
      <xdr:rowOff>19050</xdr:rowOff>
    </xdr:from>
    <xdr:to>
      <xdr:col>2</xdr:col>
      <xdr:colOff>209550</xdr:colOff>
      <xdr:row>44</xdr:row>
      <xdr:rowOff>9525</xdr:rowOff>
    </xdr:to>
    <xdr:sp macro="" textlink="">
      <xdr:nvSpPr>
        <xdr:cNvPr id="31729" name="Oval 1">
          <a:extLst>
            <a:ext uri="{FF2B5EF4-FFF2-40B4-BE49-F238E27FC236}">
              <a16:creationId xmlns:a16="http://schemas.microsoft.com/office/drawing/2014/main" id="{00000000-0008-0000-0100-0000F17B0000}"/>
            </a:ext>
          </a:extLst>
        </xdr:cNvPr>
        <xdr:cNvSpPr>
          <a:spLocks noChangeArrowheads="1"/>
        </xdr:cNvSpPr>
      </xdr:nvSpPr>
      <xdr:spPr bwMode="auto">
        <a:xfrm>
          <a:off x="552450" y="6829425"/>
          <a:ext cx="190500" cy="1905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47625</xdr:colOff>
      <xdr:row>43</xdr:row>
      <xdr:rowOff>9525</xdr:rowOff>
    </xdr:from>
    <xdr:to>
      <xdr:col>11</xdr:col>
      <xdr:colOff>238125</xdr:colOff>
      <xdr:row>44</xdr:row>
      <xdr:rowOff>0</xdr:rowOff>
    </xdr:to>
    <xdr:sp macro="" textlink="">
      <xdr:nvSpPr>
        <xdr:cNvPr id="31730" name="Oval 2">
          <a:extLst>
            <a:ext uri="{FF2B5EF4-FFF2-40B4-BE49-F238E27FC236}">
              <a16:creationId xmlns:a16="http://schemas.microsoft.com/office/drawing/2014/main" id="{00000000-0008-0000-0100-0000F27B0000}"/>
            </a:ext>
          </a:extLst>
        </xdr:cNvPr>
        <xdr:cNvSpPr>
          <a:spLocks noChangeArrowheads="1"/>
        </xdr:cNvSpPr>
      </xdr:nvSpPr>
      <xdr:spPr bwMode="auto">
        <a:xfrm>
          <a:off x="3152775" y="6819900"/>
          <a:ext cx="190500" cy="1905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28575</xdr:colOff>
      <xdr:row>43</xdr:row>
      <xdr:rowOff>9525</xdr:rowOff>
    </xdr:from>
    <xdr:to>
      <xdr:col>8</xdr:col>
      <xdr:colOff>219075</xdr:colOff>
      <xdr:row>44</xdr:row>
      <xdr:rowOff>0</xdr:rowOff>
    </xdr:to>
    <xdr:sp macro="" textlink="">
      <xdr:nvSpPr>
        <xdr:cNvPr id="31731" name="Oval 3">
          <a:extLst>
            <a:ext uri="{FF2B5EF4-FFF2-40B4-BE49-F238E27FC236}">
              <a16:creationId xmlns:a16="http://schemas.microsoft.com/office/drawing/2014/main" id="{00000000-0008-0000-0100-0000F37B0000}"/>
            </a:ext>
          </a:extLst>
        </xdr:cNvPr>
        <xdr:cNvSpPr>
          <a:spLocks noChangeArrowheads="1"/>
        </xdr:cNvSpPr>
      </xdr:nvSpPr>
      <xdr:spPr bwMode="auto">
        <a:xfrm>
          <a:off x="2276475" y="6819900"/>
          <a:ext cx="190500" cy="1905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38100</xdr:colOff>
      <xdr:row>43</xdr:row>
      <xdr:rowOff>9525</xdr:rowOff>
    </xdr:from>
    <xdr:to>
      <xdr:col>5</xdr:col>
      <xdr:colOff>228600</xdr:colOff>
      <xdr:row>44</xdr:row>
      <xdr:rowOff>0</xdr:rowOff>
    </xdr:to>
    <xdr:sp macro="" textlink="">
      <xdr:nvSpPr>
        <xdr:cNvPr id="31732" name="Oval 4">
          <a:extLst>
            <a:ext uri="{FF2B5EF4-FFF2-40B4-BE49-F238E27FC236}">
              <a16:creationId xmlns:a16="http://schemas.microsoft.com/office/drawing/2014/main" id="{00000000-0008-0000-0100-0000F47B0000}"/>
            </a:ext>
          </a:extLst>
        </xdr:cNvPr>
        <xdr:cNvSpPr>
          <a:spLocks noChangeArrowheads="1"/>
        </xdr:cNvSpPr>
      </xdr:nvSpPr>
      <xdr:spPr bwMode="auto">
        <a:xfrm>
          <a:off x="1428750" y="6819900"/>
          <a:ext cx="190500" cy="1905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57150</xdr:colOff>
      <xdr:row>79</xdr:row>
      <xdr:rowOff>28575</xdr:rowOff>
    </xdr:from>
    <xdr:to>
      <xdr:col>15</xdr:col>
      <xdr:colOff>219075</xdr:colOff>
      <xdr:row>79</xdr:row>
      <xdr:rowOff>171450</xdr:rowOff>
    </xdr:to>
    <xdr:sp macro="" textlink="">
      <xdr:nvSpPr>
        <xdr:cNvPr id="31733" name="Oval 5">
          <a:extLst>
            <a:ext uri="{FF2B5EF4-FFF2-40B4-BE49-F238E27FC236}">
              <a16:creationId xmlns:a16="http://schemas.microsoft.com/office/drawing/2014/main" id="{00000000-0008-0000-0100-0000F57B0000}"/>
            </a:ext>
          </a:extLst>
        </xdr:cNvPr>
        <xdr:cNvSpPr>
          <a:spLocks noChangeArrowheads="1"/>
        </xdr:cNvSpPr>
      </xdr:nvSpPr>
      <xdr:spPr bwMode="auto">
        <a:xfrm>
          <a:off x="4286250" y="12620625"/>
          <a:ext cx="161925" cy="1428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57150</xdr:colOff>
      <xdr:row>80</xdr:row>
      <xdr:rowOff>28575</xdr:rowOff>
    </xdr:from>
    <xdr:to>
      <xdr:col>15</xdr:col>
      <xdr:colOff>219075</xdr:colOff>
      <xdr:row>80</xdr:row>
      <xdr:rowOff>171450</xdr:rowOff>
    </xdr:to>
    <xdr:sp macro="" textlink="">
      <xdr:nvSpPr>
        <xdr:cNvPr id="31734" name="Oval 6">
          <a:extLst>
            <a:ext uri="{FF2B5EF4-FFF2-40B4-BE49-F238E27FC236}">
              <a16:creationId xmlns:a16="http://schemas.microsoft.com/office/drawing/2014/main" id="{00000000-0008-0000-0100-0000F67B0000}"/>
            </a:ext>
          </a:extLst>
        </xdr:cNvPr>
        <xdr:cNvSpPr>
          <a:spLocks noChangeArrowheads="1"/>
        </xdr:cNvSpPr>
      </xdr:nvSpPr>
      <xdr:spPr bwMode="auto">
        <a:xfrm>
          <a:off x="4286250" y="12858750"/>
          <a:ext cx="161925" cy="1428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57150</xdr:colOff>
      <xdr:row>81</xdr:row>
      <xdr:rowOff>28575</xdr:rowOff>
    </xdr:from>
    <xdr:to>
      <xdr:col>15</xdr:col>
      <xdr:colOff>219075</xdr:colOff>
      <xdr:row>81</xdr:row>
      <xdr:rowOff>171450</xdr:rowOff>
    </xdr:to>
    <xdr:sp macro="" textlink="">
      <xdr:nvSpPr>
        <xdr:cNvPr id="31735" name="Oval 7">
          <a:extLst>
            <a:ext uri="{FF2B5EF4-FFF2-40B4-BE49-F238E27FC236}">
              <a16:creationId xmlns:a16="http://schemas.microsoft.com/office/drawing/2014/main" id="{00000000-0008-0000-0100-0000F77B0000}"/>
            </a:ext>
          </a:extLst>
        </xdr:cNvPr>
        <xdr:cNvSpPr>
          <a:spLocks noChangeArrowheads="1"/>
        </xdr:cNvSpPr>
      </xdr:nvSpPr>
      <xdr:spPr bwMode="auto">
        <a:xfrm>
          <a:off x="4286250" y="13058775"/>
          <a:ext cx="161925" cy="1428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66675</xdr:colOff>
      <xdr:row>79</xdr:row>
      <xdr:rowOff>28575</xdr:rowOff>
    </xdr:from>
    <xdr:to>
      <xdr:col>21</xdr:col>
      <xdr:colOff>228600</xdr:colOff>
      <xdr:row>79</xdr:row>
      <xdr:rowOff>171450</xdr:rowOff>
    </xdr:to>
    <xdr:sp macro="" textlink="">
      <xdr:nvSpPr>
        <xdr:cNvPr id="31736" name="Oval 8">
          <a:extLst>
            <a:ext uri="{FF2B5EF4-FFF2-40B4-BE49-F238E27FC236}">
              <a16:creationId xmlns:a16="http://schemas.microsoft.com/office/drawing/2014/main" id="{00000000-0008-0000-0100-0000F87B0000}"/>
            </a:ext>
          </a:extLst>
        </xdr:cNvPr>
        <xdr:cNvSpPr>
          <a:spLocks noChangeArrowheads="1"/>
        </xdr:cNvSpPr>
      </xdr:nvSpPr>
      <xdr:spPr bwMode="auto">
        <a:xfrm>
          <a:off x="6010275" y="12620625"/>
          <a:ext cx="161925" cy="1428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66675</xdr:colOff>
      <xdr:row>80</xdr:row>
      <xdr:rowOff>38100</xdr:rowOff>
    </xdr:from>
    <xdr:to>
      <xdr:col>21</xdr:col>
      <xdr:colOff>228600</xdr:colOff>
      <xdr:row>80</xdr:row>
      <xdr:rowOff>180975</xdr:rowOff>
    </xdr:to>
    <xdr:sp macro="" textlink="">
      <xdr:nvSpPr>
        <xdr:cNvPr id="31737" name="Oval 9">
          <a:extLst>
            <a:ext uri="{FF2B5EF4-FFF2-40B4-BE49-F238E27FC236}">
              <a16:creationId xmlns:a16="http://schemas.microsoft.com/office/drawing/2014/main" id="{00000000-0008-0000-0100-0000F97B0000}"/>
            </a:ext>
          </a:extLst>
        </xdr:cNvPr>
        <xdr:cNvSpPr>
          <a:spLocks noChangeArrowheads="1"/>
        </xdr:cNvSpPr>
      </xdr:nvSpPr>
      <xdr:spPr bwMode="auto">
        <a:xfrm>
          <a:off x="6010275" y="12868275"/>
          <a:ext cx="161925" cy="1428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66675</xdr:colOff>
      <xdr:row>81</xdr:row>
      <xdr:rowOff>28575</xdr:rowOff>
    </xdr:from>
    <xdr:to>
      <xdr:col>21</xdr:col>
      <xdr:colOff>228600</xdr:colOff>
      <xdr:row>81</xdr:row>
      <xdr:rowOff>171450</xdr:rowOff>
    </xdr:to>
    <xdr:sp macro="" textlink="">
      <xdr:nvSpPr>
        <xdr:cNvPr id="31738" name="Oval 10">
          <a:extLst>
            <a:ext uri="{FF2B5EF4-FFF2-40B4-BE49-F238E27FC236}">
              <a16:creationId xmlns:a16="http://schemas.microsoft.com/office/drawing/2014/main" id="{00000000-0008-0000-0100-0000FA7B0000}"/>
            </a:ext>
          </a:extLst>
        </xdr:cNvPr>
        <xdr:cNvSpPr>
          <a:spLocks noChangeArrowheads="1"/>
        </xdr:cNvSpPr>
      </xdr:nvSpPr>
      <xdr:spPr bwMode="auto">
        <a:xfrm>
          <a:off x="6010275" y="13058775"/>
          <a:ext cx="161925" cy="1428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28575</xdr:colOff>
      <xdr:row>84</xdr:row>
      <xdr:rowOff>28575</xdr:rowOff>
    </xdr:from>
    <xdr:to>
      <xdr:col>2</xdr:col>
      <xdr:colOff>190500</xdr:colOff>
      <xdr:row>84</xdr:row>
      <xdr:rowOff>171450</xdr:rowOff>
    </xdr:to>
    <xdr:sp macro="" textlink="">
      <xdr:nvSpPr>
        <xdr:cNvPr id="31739" name="Oval 11">
          <a:extLst>
            <a:ext uri="{FF2B5EF4-FFF2-40B4-BE49-F238E27FC236}">
              <a16:creationId xmlns:a16="http://schemas.microsoft.com/office/drawing/2014/main" id="{00000000-0008-0000-0100-0000FB7B0000}"/>
            </a:ext>
          </a:extLst>
        </xdr:cNvPr>
        <xdr:cNvSpPr>
          <a:spLocks noChangeArrowheads="1"/>
        </xdr:cNvSpPr>
      </xdr:nvSpPr>
      <xdr:spPr bwMode="auto">
        <a:xfrm>
          <a:off x="561975" y="13477875"/>
          <a:ext cx="161925" cy="1428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28575</xdr:colOff>
      <xdr:row>84</xdr:row>
      <xdr:rowOff>28575</xdr:rowOff>
    </xdr:from>
    <xdr:to>
      <xdr:col>7</xdr:col>
      <xdr:colOff>190500</xdr:colOff>
      <xdr:row>84</xdr:row>
      <xdr:rowOff>171450</xdr:rowOff>
    </xdr:to>
    <xdr:sp macro="" textlink="">
      <xdr:nvSpPr>
        <xdr:cNvPr id="31740" name="Oval 12">
          <a:extLst>
            <a:ext uri="{FF2B5EF4-FFF2-40B4-BE49-F238E27FC236}">
              <a16:creationId xmlns:a16="http://schemas.microsoft.com/office/drawing/2014/main" id="{00000000-0008-0000-0100-0000FC7B0000}"/>
            </a:ext>
          </a:extLst>
        </xdr:cNvPr>
        <xdr:cNvSpPr>
          <a:spLocks noChangeArrowheads="1"/>
        </xdr:cNvSpPr>
      </xdr:nvSpPr>
      <xdr:spPr bwMode="auto">
        <a:xfrm>
          <a:off x="1990725" y="13477875"/>
          <a:ext cx="161925" cy="1428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57150</xdr:colOff>
      <xdr:row>113</xdr:row>
      <xdr:rowOff>19050</xdr:rowOff>
    </xdr:from>
    <xdr:to>
      <xdr:col>23</xdr:col>
      <xdr:colOff>219075</xdr:colOff>
      <xdr:row>113</xdr:row>
      <xdr:rowOff>171450</xdr:rowOff>
    </xdr:to>
    <xdr:sp macro="" textlink="">
      <xdr:nvSpPr>
        <xdr:cNvPr id="31741" name="Oval 13">
          <a:extLst>
            <a:ext uri="{FF2B5EF4-FFF2-40B4-BE49-F238E27FC236}">
              <a16:creationId xmlns:a16="http://schemas.microsoft.com/office/drawing/2014/main" id="{00000000-0008-0000-0100-0000FD7B0000}"/>
            </a:ext>
          </a:extLst>
        </xdr:cNvPr>
        <xdr:cNvSpPr>
          <a:spLocks noChangeArrowheads="1"/>
        </xdr:cNvSpPr>
      </xdr:nvSpPr>
      <xdr:spPr bwMode="auto">
        <a:xfrm>
          <a:off x="6562725" y="17659350"/>
          <a:ext cx="161925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47625</xdr:colOff>
      <xdr:row>113</xdr:row>
      <xdr:rowOff>28575</xdr:rowOff>
    </xdr:from>
    <xdr:to>
      <xdr:col>26</xdr:col>
      <xdr:colOff>209550</xdr:colOff>
      <xdr:row>113</xdr:row>
      <xdr:rowOff>180975</xdr:rowOff>
    </xdr:to>
    <xdr:sp macro="" textlink="">
      <xdr:nvSpPr>
        <xdr:cNvPr id="31742" name="Oval 14">
          <a:extLst>
            <a:ext uri="{FF2B5EF4-FFF2-40B4-BE49-F238E27FC236}">
              <a16:creationId xmlns:a16="http://schemas.microsoft.com/office/drawing/2014/main" id="{00000000-0008-0000-0100-0000FE7B0000}"/>
            </a:ext>
          </a:extLst>
        </xdr:cNvPr>
        <xdr:cNvSpPr>
          <a:spLocks noChangeArrowheads="1"/>
        </xdr:cNvSpPr>
      </xdr:nvSpPr>
      <xdr:spPr bwMode="auto">
        <a:xfrm>
          <a:off x="7410450" y="17668875"/>
          <a:ext cx="161925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28575</xdr:colOff>
      <xdr:row>119</xdr:row>
      <xdr:rowOff>19050</xdr:rowOff>
    </xdr:from>
    <xdr:to>
      <xdr:col>2</xdr:col>
      <xdr:colOff>190500</xdr:colOff>
      <xdr:row>119</xdr:row>
      <xdr:rowOff>180975</xdr:rowOff>
    </xdr:to>
    <xdr:sp macro="" textlink="">
      <xdr:nvSpPr>
        <xdr:cNvPr id="31743" name="Oval 15">
          <a:extLst>
            <a:ext uri="{FF2B5EF4-FFF2-40B4-BE49-F238E27FC236}">
              <a16:creationId xmlns:a16="http://schemas.microsoft.com/office/drawing/2014/main" id="{00000000-0008-0000-0100-0000FF7B0000}"/>
            </a:ext>
          </a:extLst>
        </xdr:cNvPr>
        <xdr:cNvSpPr>
          <a:spLocks noChangeArrowheads="1"/>
        </xdr:cNvSpPr>
      </xdr:nvSpPr>
      <xdr:spPr bwMode="auto">
        <a:xfrm>
          <a:off x="561975" y="18383250"/>
          <a:ext cx="161925" cy="16192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57150</xdr:colOff>
      <xdr:row>119</xdr:row>
      <xdr:rowOff>19050</xdr:rowOff>
    </xdr:from>
    <xdr:to>
      <xdr:col>13</xdr:col>
      <xdr:colOff>219075</xdr:colOff>
      <xdr:row>119</xdr:row>
      <xdr:rowOff>180975</xdr:rowOff>
    </xdr:to>
    <xdr:sp macro="" textlink="">
      <xdr:nvSpPr>
        <xdr:cNvPr id="31744" name="Oval 16">
          <a:extLst>
            <a:ext uri="{FF2B5EF4-FFF2-40B4-BE49-F238E27FC236}">
              <a16:creationId xmlns:a16="http://schemas.microsoft.com/office/drawing/2014/main" id="{00000000-0008-0000-0100-0000007C0000}"/>
            </a:ext>
          </a:extLst>
        </xdr:cNvPr>
        <xdr:cNvSpPr>
          <a:spLocks noChangeArrowheads="1"/>
        </xdr:cNvSpPr>
      </xdr:nvSpPr>
      <xdr:spPr bwMode="auto">
        <a:xfrm>
          <a:off x="3733800" y="18383250"/>
          <a:ext cx="161925" cy="16192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57150</xdr:colOff>
      <xdr:row>135</xdr:row>
      <xdr:rowOff>19050</xdr:rowOff>
    </xdr:from>
    <xdr:to>
      <xdr:col>23</xdr:col>
      <xdr:colOff>219075</xdr:colOff>
      <xdr:row>135</xdr:row>
      <xdr:rowOff>171450</xdr:rowOff>
    </xdr:to>
    <xdr:sp macro="" textlink="">
      <xdr:nvSpPr>
        <xdr:cNvPr id="31745" name="Oval 17">
          <a:extLst>
            <a:ext uri="{FF2B5EF4-FFF2-40B4-BE49-F238E27FC236}">
              <a16:creationId xmlns:a16="http://schemas.microsoft.com/office/drawing/2014/main" id="{00000000-0008-0000-0100-0000017C0000}"/>
            </a:ext>
          </a:extLst>
        </xdr:cNvPr>
        <xdr:cNvSpPr>
          <a:spLocks noChangeArrowheads="1"/>
        </xdr:cNvSpPr>
      </xdr:nvSpPr>
      <xdr:spPr bwMode="auto">
        <a:xfrm>
          <a:off x="6562725" y="20926425"/>
          <a:ext cx="161925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47625</xdr:colOff>
      <xdr:row>135</xdr:row>
      <xdr:rowOff>28575</xdr:rowOff>
    </xdr:from>
    <xdr:to>
      <xdr:col>26</xdr:col>
      <xdr:colOff>209550</xdr:colOff>
      <xdr:row>135</xdr:row>
      <xdr:rowOff>180975</xdr:rowOff>
    </xdr:to>
    <xdr:sp macro="" textlink="">
      <xdr:nvSpPr>
        <xdr:cNvPr id="31746" name="Oval 18">
          <a:extLst>
            <a:ext uri="{FF2B5EF4-FFF2-40B4-BE49-F238E27FC236}">
              <a16:creationId xmlns:a16="http://schemas.microsoft.com/office/drawing/2014/main" id="{00000000-0008-0000-0100-0000027C0000}"/>
            </a:ext>
          </a:extLst>
        </xdr:cNvPr>
        <xdr:cNvSpPr>
          <a:spLocks noChangeArrowheads="1"/>
        </xdr:cNvSpPr>
      </xdr:nvSpPr>
      <xdr:spPr bwMode="auto">
        <a:xfrm>
          <a:off x="7410450" y="20935950"/>
          <a:ext cx="161925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38100</xdr:colOff>
      <xdr:row>186</xdr:row>
      <xdr:rowOff>57150</xdr:rowOff>
    </xdr:from>
    <xdr:to>
      <xdr:col>2</xdr:col>
      <xdr:colOff>219075</xdr:colOff>
      <xdr:row>186</xdr:row>
      <xdr:rowOff>228600</xdr:rowOff>
    </xdr:to>
    <xdr:sp macro="" textlink="">
      <xdr:nvSpPr>
        <xdr:cNvPr id="31747" name="Oval 19">
          <a:extLst>
            <a:ext uri="{FF2B5EF4-FFF2-40B4-BE49-F238E27FC236}">
              <a16:creationId xmlns:a16="http://schemas.microsoft.com/office/drawing/2014/main" id="{00000000-0008-0000-0100-0000037C0000}"/>
            </a:ext>
          </a:extLst>
        </xdr:cNvPr>
        <xdr:cNvSpPr>
          <a:spLocks noChangeArrowheads="1"/>
        </xdr:cNvSpPr>
      </xdr:nvSpPr>
      <xdr:spPr bwMode="auto">
        <a:xfrm>
          <a:off x="571500" y="29470350"/>
          <a:ext cx="180975" cy="1714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47625</xdr:colOff>
      <xdr:row>186</xdr:row>
      <xdr:rowOff>57150</xdr:rowOff>
    </xdr:from>
    <xdr:to>
      <xdr:col>5</xdr:col>
      <xdr:colOff>228600</xdr:colOff>
      <xdr:row>186</xdr:row>
      <xdr:rowOff>228600</xdr:rowOff>
    </xdr:to>
    <xdr:sp macro="" textlink="">
      <xdr:nvSpPr>
        <xdr:cNvPr id="31748" name="Oval 20">
          <a:extLst>
            <a:ext uri="{FF2B5EF4-FFF2-40B4-BE49-F238E27FC236}">
              <a16:creationId xmlns:a16="http://schemas.microsoft.com/office/drawing/2014/main" id="{00000000-0008-0000-0100-0000047C0000}"/>
            </a:ext>
          </a:extLst>
        </xdr:cNvPr>
        <xdr:cNvSpPr>
          <a:spLocks noChangeArrowheads="1"/>
        </xdr:cNvSpPr>
      </xdr:nvSpPr>
      <xdr:spPr bwMode="auto">
        <a:xfrm>
          <a:off x="1438275" y="29470350"/>
          <a:ext cx="180975" cy="1714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209550</xdr:colOff>
      <xdr:row>277</xdr:row>
      <xdr:rowOff>152400</xdr:rowOff>
    </xdr:from>
    <xdr:to>
      <xdr:col>21</xdr:col>
      <xdr:colOff>161925</xdr:colOff>
      <xdr:row>279</xdr:row>
      <xdr:rowOff>66675</xdr:rowOff>
    </xdr:to>
    <xdr:pic>
      <xdr:nvPicPr>
        <xdr:cNvPr id="31749" name="Picture 24">
          <a:extLst>
            <a:ext uri="{FF2B5EF4-FFF2-40B4-BE49-F238E27FC236}">
              <a16:creationId xmlns:a16="http://schemas.microsoft.com/office/drawing/2014/main" id="{00000000-0008-0000-0100-0000057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-24000" contrast="42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45815250"/>
          <a:ext cx="238125" cy="238125"/>
        </a:xfrm>
        <a:prstGeom prst="rect">
          <a:avLst/>
        </a:prstGeom>
        <a:solidFill>
          <a:srgbClr val="00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76200</xdr:colOff>
      <xdr:row>43</xdr:row>
      <xdr:rowOff>9525</xdr:rowOff>
    </xdr:from>
    <xdr:to>
      <xdr:col>6</xdr:col>
      <xdr:colOff>19050</xdr:colOff>
      <xdr:row>43</xdr:row>
      <xdr:rowOff>123825</xdr:rowOff>
    </xdr:to>
    <xdr:sp macro="" textlink="">
      <xdr:nvSpPr>
        <xdr:cNvPr id="31750" name="Line 25">
          <a:extLst>
            <a:ext uri="{FF2B5EF4-FFF2-40B4-BE49-F238E27FC236}">
              <a16:creationId xmlns:a16="http://schemas.microsoft.com/office/drawing/2014/main" id="{00000000-0008-0000-0100-0000067C0000}"/>
            </a:ext>
          </a:extLst>
        </xdr:cNvPr>
        <xdr:cNvSpPr>
          <a:spLocks noChangeShapeType="1"/>
        </xdr:cNvSpPr>
      </xdr:nvSpPr>
      <xdr:spPr bwMode="auto">
        <a:xfrm flipH="1">
          <a:off x="1466850" y="6819900"/>
          <a:ext cx="228600" cy="114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95250</xdr:colOff>
      <xdr:row>79</xdr:row>
      <xdr:rowOff>9525</xdr:rowOff>
    </xdr:from>
    <xdr:to>
      <xdr:col>22</xdr:col>
      <xdr:colOff>38100</xdr:colOff>
      <xdr:row>79</xdr:row>
      <xdr:rowOff>123825</xdr:rowOff>
    </xdr:to>
    <xdr:sp macro="" textlink="">
      <xdr:nvSpPr>
        <xdr:cNvPr id="31751" name="Line 26">
          <a:extLst>
            <a:ext uri="{FF2B5EF4-FFF2-40B4-BE49-F238E27FC236}">
              <a16:creationId xmlns:a16="http://schemas.microsoft.com/office/drawing/2014/main" id="{00000000-0008-0000-0100-0000077C0000}"/>
            </a:ext>
          </a:extLst>
        </xdr:cNvPr>
        <xdr:cNvSpPr>
          <a:spLocks noChangeShapeType="1"/>
        </xdr:cNvSpPr>
      </xdr:nvSpPr>
      <xdr:spPr bwMode="auto">
        <a:xfrm flipH="1">
          <a:off x="6038850" y="12601575"/>
          <a:ext cx="228600" cy="114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85725</xdr:colOff>
      <xdr:row>84</xdr:row>
      <xdr:rowOff>9525</xdr:rowOff>
    </xdr:from>
    <xdr:to>
      <xdr:col>3</xdr:col>
      <xdr:colOff>28575</xdr:colOff>
      <xdr:row>84</xdr:row>
      <xdr:rowOff>123825</xdr:rowOff>
    </xdr:to>
    <xdr:sp macro="" textlink="">
      <xdr:nvSpPr>
        <xdr:cNvPr id="31752" name="Line 27">
          <a:extLst>
            <a:ext uri="{FF2B5EF4-FFF2-40B4-BE49-F238E27FC236}">
              <a16:creationId xmlns:a16="http://schemas.microsoft.com/office/drawing/2014/main" id="{00000000-0008-0000-0100-0000087C0000}"/>
            </a:ext>
          </a:extLst>
        </xdr:cNvPr>
        <xdr:cNvSpPr>
          <a:spLocks noChangeShapeType="1"/>
        </xdr:cNvSpPr>
      </xdr:nvSpPr>
      <xdr:spPr bwMode="auto">
        <a:xfrm flipH="1">
          <a:off x="619125" y="13458825"/>
          <a:ext cx="228600" cy="114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76200</xdr:colOff>
      <xdr:row>113</xdr:row>
      <xdr:rowOff>19050</xdr:rowOff>
    </xdr:from>
    <xdr:to>
      <xdr:col>27</xdr:col>
      <xdr:colOff>19050</xdr:colOff>
      <xdr:row>113</xdr:row>
      <xdr:rowOff>133350</xdr:rowOff>
    </xdr:to>
    <xdr:sp macro="" textlink="">
      <xdr:nvSpPr>
        <xdr:cNvPr id="31753" name="Line 28">
          <a:extLst>
            <a:ext uri="{FF2B5EF4-FFF2-40B4-BE49-F238E27FC236}">
              <a16:creationId xmlns:a16="http://schemas.microsoft.com/office/drawing/2014/main" id="{00000000-0008-0000-0100-0000097C0000}"/>
            </a:ext>
          </a:extLst>
        </xdr:cNvPr>
        <xdr:cNvSpPr>
          <a:spLocks noChangeShapeType="1"/>
        </xdr:cNvSpPr>
      </xdr:nvSpPr>
      <xdr:spPr bwMode="auto">
        <a:xfrm flipH="1">
          <a:off x="7439025" y="17659350"/>
          <a:ext cx="228600" cy="114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66675</xdr:colOff>
      <xdr:row>119</xdr:row>
      <xdr:rowOff>19050</xdr:rowOff>
    </xdr:from>
    <xdr:to>
      <xdr:col>3</xdr:col>
      <xdr:colOff>9525</xdr:colOff>
      <xdr:row>119</xdr:row>
      <xdr:rowOff>133350</xdr:rowOff>
    </xdr:to>
    <xdr:sp macro="" textlink="">
      <xdr:nvSpPr>
        <xdr:cNvPr id="31754" name="Line 29">
          <a:extLst>
            <a:ext uri="{FF2B5EF4-FFF2-40B4-BE49-F238E27FC236}">
              <a16:creationId xmlns:a16="http://schemas.microsoft.com/office/drawing/2014/main" id="{00000000-0008-0000-0100-00000A7C0000}"/>
            </a:ext>
          </a:extLst>
        </xdr:cNvPr>
        <xdr:cNvSpPr>
          <a:spLocks noChangeShapeType="1"/>
        </xdr:cNvSpPr>
      </xdr:nvSpPr>
      <xdr:spPr bwMode="auto">
        <a:xfrm flipH="1">
          <a:off x="600075" y="18383250"/>
          <a:ext cx="228600" cy="114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47625</xdr:colOff>
      <xdr:row>265</xdr:row>
      <xdr:rowOff>28575</xdr:rowOff>
    </xdr:from>
    <xdr:to>
      <xdr:col>7</xdr:col>
      <xdr:colOff>123825</xdr:colOff>
      <xdr:row>266</xdr:row>
      <xdr:rowOff>142875</xdr:rowOff>
    </xdr:to>
    <xdr:sp macro="" textlink="">
      <xdr:nvSpPr>
        <xdr:cNvPr id="31755" name="Line 31">
          <a:extLst>
            <a:ext uri="{FF2B5EF4-FFF2-40B4-BE49-F238E27FC236}">
              <a16:creationId xmlns:a16="http://schemas.microsoft.com/office/drawing/2014/main" id="{00000000-0008-0000-0100-00000B7C0000}"/>
            </a:ext>
          </a:extLst>
        </xdr:cNvPr>
        <xdr:cNvSpPr>
          <a:spLocks noChangeShapeType="1"/>
        </xdr:cNvSpPr>
      </xdr:nvSpPr>
      <xdr:spPr bwMode="auto">
        <a:xfrm flipH="1">
          <a:off x="1724025" y="44072175"/>
          <a:ext cx="361950" cy="19050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76200</xdr:colOff>
      <xdr:row>135</xdr:row>
      <xdr:rowOff>19050</xdr:rowOff>
    </xdr:from>
    <xdr:to>
      <xdr:col>27</xdr:col>
      <xdr:colOff>19050</xdr:colOff>
      <xdr:row>135</xdr:row>
      <xdr:rowOff>133350</xdr:rowOff>
    </xdr:to>
    <xdr:sp macro="" textlink="">
      <xdr:nvSpPr>
        <xdr:cNvPr id="31756" name="Line 32">
          <a:extLst>
            <a:ext uri="{FF2B5EF4-FFF2-40B4-BE49-F238E27FC236}">
              <a16:creationId xmlns:a16="http://schemas.microsoft.com/office/drawing/2014/main" id="{00000000-0008-0000-0100-00000C7C0000}"/>
            </a:ext>
          </a:extLst>
        </xdr:cNvPr>
        <xdr:cNvSpPr>
          <a:spLocks noChangeShapeType="1"/>
        </xdr:cNvSpPr>
      </xdr:nvSpPr>
      <xdr:spPr bwMode="auto">
        <a:xfrm flipH="1">
          <a:off x="7439025" y="20926425"/>
          <a:ext cx="228600" cy="114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76200</xdr:colOff>
      <xdr:row>186</xdr:row>
      <xdr:rowOff>38100</xdr:rowOff>
    </xdr:from>
    <xdr:to>
      <xdr:col>3</xdr:col>
      <xdr:colOff>47625</xdr:colOff>
      <xdr:row>186</xdr:row>
      <xdr:rowOff>171450</xdr:rowOff>
    </xdr:to>
    <xdr:sp macro="" textlink="">
      <xdr:nvSpPr>
        <xdr:cNvPr id="31757" name="Line 31">
          <a:extLst>
            <a:ext uri="{FF2B5EF4-FFF2-40B4-BE49-F238E27FC236}">
              <a16:creationId xmlns:a16="http://schemas.microsoft.com/office/drawing/2014/main" id="{00000000-0008-0000-0100-00000D7C0000}"/>
            </a:ext>
          </a:extLst>
        </xdr:cNvPr>
        <xdr:cNvSpPr>
          <a:spLocks noChangeShapeType="1"/>
        </xdr:cNvSpPr>
      </xdr:nvSpPr>
      <xdr:spPr bwMode="auto">
        <a:xfrm flipH="1">
          <a:off x="609600" y="29451300"/>
          <a:ext cx="257175" cy="13335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76200</xdr:colOff>
          <xdr:row>0</xdr:row>
          <xdr:rowOff>9525</xdr:rowOff>
        </xdr:from>
        <xdr:to>
          <xdr:col>7</xdr:col>
          <xdr:colOff>114300</xdr:colOff>
          <xdr:row>3</xdr:row>
          <xdr:rowOff>123825</xdr:rowOff>
        </xdr:to>
        <xdr:sp macro="" textlink="">
          <xdr:nvSpPr>
            <xdr:cNvPr id="10275" name="Object 35" hidden="1">
              <a:extLst>
                <a:ext uri="{63B3BB69-23CF-44E3-9099-C40C66FF867C}">
                  <a14:compatExt spid="_x0000_s10275"/>
                </a:ext>
                <a:ext uri="{FF2B5EF4-FFF2-40B4-BE49-F238E27FC236}">
                  <a16:creationId xmlns:a16="http://schemas.microsoft.com/office/drawing/2014/main" id="{00000000-0008-0000-0100-00002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00CC99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3.emf"/><Relationship Id="rId4" Type="http://schemas.openxmlformats.org/officeDocument/2006/relationships/oleObject" Target="../embeddings/oleObject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1"/>
  <sheetViews>
    <sheetView zoomScaleNormal="100" workbookViewId="0">
      <selection activeCell="D13" sqref="D13"/>
    </sheetView>
  </sheetViews>
  <sheetFormatPr defaultRowHeight="12.75" x14ac:dyDescent="0.2"/>
  <cols>
    <col min="1" max="1" width="7.5703125" style="2" customWidth="1"/>
    <col min="2" max="2" width="7.42578125" style="2" customWidth="1"/>
    <col min="3" max="3" width="10.5703125" style="2" customWidth="1"/>
    <col min="4" max="5" width="4.140625" style="2" customWidth="1"/>
    <col min="6" max="9" width="3.85546875" style="2" customWidth="1"/>
    <col min="10" max="10" width="4" style="2" customWidth="1"/>
    <col min="11" max="13" width="3.85546875" style="2" customWidth="1"/>
    <col min="14" max="20" width="4" style="2" customWidth="1"/>
    <col min="21" max="21" width="4.5703125" style="2" customWidth="1"/>
    <col min="22" max="22" width="8.140625" style="2" customWidth="1"/>
    <col min="23" max="23" width="6" style="2" customWidth="1"/>
    <col min="24" max="24" width="8.140625" style="2" customWidth="1"/>
    <col min="25" max="25" width="5.85546875" style="2" customWidth="1"/>
    <col min="26" max="26" width="12.140625" style="2" customWidth="1"/>
    <col min="27" max="27" width="13" style="2" customWidth="1"/>
    <col min="28" max="28" width="19.42578125" style="2" customWidth="1"/>
    <col min="29" max="16384" width="9.140625" style="2"/>
  </cols>
  <sheetData>
    <row r="1" spans="1:28" x14ac:dyDescent="0.2">
      <c r="C1" s="2" t="s">
        <v>0</v>
      </c>
      <c r="L1" s="181" t="s">
        <v>266</v>
      </c>
      <c r="M1" s="182"/>
      <c r="N1" s="182"/>
      <c r="O1" s="182"/>
      <c r="P1" s="182"/>
      <c r="Q1" s="183"/>
      <c r="X1" s="2" t="s">
        <v>36</v>
      </c>
    </row>
    <row r="2" spans="1:28" x14ac:dyDescent="0.2">
      <c r="C2" s="2" t="s">
        <v>1</v>
      </c>
      <c r="N2" s="3"/>
      <c r="O2" s="3"/>
      <c r="X2" s="4" t="s">
        <v>3</v>
      </c>
      <c r="Y2" s="4"/>
      <c r="Z2" s="4"/>
    </row>
    <row r="3" spans="1:28" x14ac:dyDescent="0.2">
      <c r="C3" s="2" t="s">
        <v>230</v>
      </c>
      <c r="N3" s="3"/>
      <c r="O3" s="3"/>
      <c r="X3" s="5" t="s">
        <v>2</v>
      </c>
      <c r="Y3" s="5"/>
      <c r="Z3" s="5"/>
    </row>
    <row r="4" spans="1:28" ht="21" customHeight="1" x14ac:dyDescent="0.2">
      <c r="C4" s="2" t="s">
        <v>37</v>
      </c>
      <c r="F4" s="31"/>
      <c r="G4" s="31"/>
      <c r="H4" s="26" t="s">
        <v>286</v>
      </c>
      <c r="I4" s="27"/>
      <c r="J4" s="47"/>
      <c r="K4" s="47"/>
      <c r="L4" s="47"/>
      <c r="M4" s="47"/>
      <c r="N4" s="47"/>
      <c r="O4" s="47"/>
      <c r="P4" s="47"/>
      <c r="Q4" s="4"/>
      <c r="R4" s="4"/>
      <c r="S4" s="4"/>
      <c r="T4" s="4"/>
      <c r="U4" s="4"/>
      <c r="V4" s="4"/>
    </row>
    <row r="5" spans="1:28" ht="16.5" customHeight="1" x14ac:dyDescent="0.2">
      <c r="C5" s="2" t="s">
        <v>38</v>
      </c>
      <c r="F5" s="31"/>
      <c r="G5" s="31"/>
      <c r="H5" s="69"/>
      <c r="I5" s="86" t="s">
        <v>327</v>
      </c>
      <c r="J5" s="17" t="s">
        <v>319</v>
      </c>
      <c r="K5" s="27"/>
      <c r="L5" s="27"/>
      <c r="M5" s="27"/>
      <c r="N5" s="27"/>
      <c r="O5" s="27"/>
      <c r="P5" s="27"/>
    </row>
    <row r="6" spans="1:28" ht="6.75" customHeight="1" x14ac:dyDescent="0.2"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28" x14ac:dyDescent="0.2">
      <c r="C7" s="2" t="s">
        <v>4</v>
      </c>
      <c r="F7" s="195" t="s">
        <v>212</v>
      </c>
      <c r="G7" s="195" t="s">
        <v>213</v>
      </c>
      <c r="H7" s="195">
        <v>6</v>
      </c>
      <c r="I7" s="195">
        <v>0</v>
      </c>
      <c r="J7" s="195">
        <v>3</v>
      </c>
      <c r="K7" s="195">
        <v>5</v>
      </c>
      <c r="L7" s="11" t="s">
        <v>6</v>
      </c>
      <c r="M7" s="27"/>
      <c r="N7" s="27"/>
      <c r="O7" s="27"/>
      <c r="P7" s="27"/>
    </row>
    <row r="8" spans="1:28" ht="16.5" customHeight="1" x14ac:dyDescent="0.2">
      <c r="C8" s="2" t="s">
        <v>5</v>
      </c>
      <c r="F8" s="195"/>
      <c r="G8" s="195"/>
      <c r="H8" s="195"/>
      <c r="I8" s="195"/>
      <c r="J8" s="195"/>
      <c r="K8" s="195"/>
      <c r="L8" s="47"/>
      <c r="M8" s="120" t="s">
        <v>286</v>
      </c>
      <c r="N8" s="43"/>
      <c r="O8" s="47"/>
      <c r="P8" s="47"/>
      <c r="Q8" s="4"/>
      <c r="R8" s="4"/>
      <c r="S8" s="4"/>
      <c r="T8" s="4"/>
      <c r="U8" s="4"/>
      <c r="V8" s="4"/>
    </row>
    <row r="9" spans="1:28" ht="6.75" customHeight="1" x14ac:dyDescent="0.2">
      <c r="F9" s="17"/>
      <c r="G9" s="17"/>
      <c r="H9" s="17"/>
      <c r="I9" s="17"/>
      <c r="J9" s="17"/>
      <c r="K9" s="17"/>
      <c r="L9" s="27"/>
      <c r="M9" s="27"/>
      <c r="N9" s="27"/>
      <c r="O9" s="27"/>
      <c r="P9" s="27"/>
    </row>
    <row r="10" spans="1:28" ht="12.75" customHeight="1" x14ac:dyDescent="0.2">
      <c r="C10" s="2" t="s">
        <v>24</v>
      </c>
      <c r="F10" s="196"/>
      <c r="G10" s="197"/>
      <c r="H10" s="197"/>
      <c r="I10" s="197"/>
      <c r="J10" s="197"/>
      <c r="K10" s="197"/>
      <c r="L10" s="197"/>
      <c r="M10" s="198"/>
      <c r="N10" s="87" t="s">
        <v>30</v>
      </c>
      <c r="O10" s="27"/>
      <c r="P10" s="27"/>
      <c r="T10" s="3"/>
      <c r="X10" s="2" t="s">
        <v>26</v>
      </c>
    </row>
    <row r="11" spans="1:28" ht="15" x14ac:dyDescent="0.2">
      <c r="C11" s="2" t="s">
        <v>25</v>
      </c>
      <c r="F11" s="199"/>
      <c r="G11" s="200"/>
      <c r="H11" s="200"/>
      <c r="I11" s="200"/>
      <c r="J11" s="200"/>
      <c r="K11" s="200"/>
      <c r="L11" s="200"/>
      <c r="M11" s="201"/>
      <c r="N11" s="88" t="s">
        <v>31</v>
      </c>
      <c r="O11" s="47"/>
      <c r="P11" s="26"/>
      <c r="Q11" s="115" t="s">
        <v>333</v>
      </c>
      <c r="R11" s="4"/>
      <c r="S11" s="4"/>
      <c r="T11" s="4"/>
      <c r="U11" s="4"/>
      <c r="V11" s="4"/>
      <c r="X11" s="2" t="s">
        <v>27</v>
      </c>
      <c r="Z11" s="227" t="s">
        <v>330</v>
      </c>
      <c r="AA11" s="227"/>
      <c r="AB11" s="3"/>
    </row>
    <row r="12" spans="1:28" ht="6" customHeight="1" x14ac:dyDescent="0.2">
      <c r="F12" s="27"/>
      <c r="G12" s="27"/>
      <c r="H12" s="27"/>
      <c r="I12" s="27"/>
      <c r="J12" s="27"/>
      <c r="K12" s="27"/>
    </row>
    <row r="13" spans="1:28" ht="15" x14ac:dyDescent="0.2">
      <c r="C13" s="2" t="s">
        <v>28</v>
      </c>
      <c r="F13" s="27"/>
      <c r="G13" s="195">
        <v>1</v>
      </c>
      <c r="H13" s="195">
        <v>5</v>
      </c>
      <c r="I13" s="17"/>
      <c r="J13" s="17"/>
      <c r="K13" s="17"/>
      <c r="R13" s="3"/>
      <c r="T13" s="2" t="s">
        <v>32</v>
      </c>
      <c r="V13" s="184" t="s">
        <v>34</v>
      </c>
      <c r="W13" s="8"/>
      <c r="X13" s="184" t="s">
        <v>231</v>
      </c>
      <c r="Y13" s="1"/>
      <c r="AA13" s="1"/>
      <c r="AB13" s="3"/>
    </row>
    <row r="14" spans="1:28" ht="15" x14ac:dyDescent="0.2">
      <c r="C14" s="2" t="s">
        <v>29</v>
      </c>
      <c r="F14" s="27"/>
      <c r="G14" s="195"/>
      <c r="H14" s="195"/>
      <c r="I14" s="54"/>
      <c r="J14" s="43" t="s">
        <v>318</v>
      </c>
      <c r="K14" s="43"/>
      <c r="L14" s="47" t="s">
        <v>334</v>
      </c>
      <c r="M14" s="4"/>
      <c r="N14" s="4"/>
      <c r="O14" s="4"/>
      <c r="P14" s="4"/>
      <c r="Q14" s="4"/>
      <c r="R14" s="3"/>
      <c r="T14" s="2" t="s">
        <v>33</v>
      </c>
      <c r="V14" s="185"/>
      <c r="W14" s="9"/>
      <c r="X14" s="185"/>
      <c r="AA14" s="1"/>
      <c r="AB14" s="3"/>
    </row>
    <row r="15" spans="1:28" ht="8.25" customHeight="1" x14ac:dyDescent="0.2">
      <c r="C15" s="3"/>
      <c r="L15" s="3"/>
      <c r="M15" s="3"/>
    </row>
    <row r="16" spans="1:28" ht="16.5" customHeight="1" x14ac:dyDescent="0.2">
      <c r="A16" s="3"/>
      <c r="B16" s="194" t="s">
        <v>9</v>
      </c>
      <c r="C16" s="192"/>
      <c r="D16" s="192"/>
      <c r="E16" s="192"/>
      <c r="F16" s="192"/>
      <c r="G16" s="192"/>
      <c r="H16" s="192"/>
      <c r="I16" s="192"/>
      <c r="J16" s="192"/>
      <c r="K16" s="186" t="s">
        <v>13</v>
      </c>
      <c r="L16" s="187"/>
      <c r="M16" s="187"/>
      <c r="N16" s="187"/>
      <c r="O16" s="187"/>
      <c r="P16" s="187"/>
      <c r="Q16" s="187"/>
      <c r="R16" s="187"/>
      <c r="S16" s="187"/>
      <c r="T16" s="187"/>
      <c r="U16" s="187"/>
      <c r="V16" s="188"/>
    </row>
    <row r="17" spans="1:33" ht="15.75" customHeight="1" x14ac:dyDescent="0.2">
      <c r="A17" s="89" t="s">
        <v>7</v>
      </c>
      <c r="B17" s="13" t="s">
        <v>10</v>
      </c>
      <c r="C17" s="192" t="s">
        <v>12</v>
      </c>
      <c r="D17" s="192"/>
      <c r="E17" s="192"/>
      <c r="F17" s="192"/>
      <c r="G17" s="192"/>
      <c r="H17" s="192"/>
      <c r="I17" s="192"/>
      <c r="J17" s="192"/>
      <c r="K17" s="194" t="s">
        <v>43</v>
      </c>
      <c r="L17" s="192"/>
      <c r="M17" s="192"/>
      <c r="N17" s="189" t="s">
        <v>14</v>
      </c>
      <c r="O17" s="190"/>
      <c r="P17" s="190"/>
      <c r="Q17" s="190"/>
      <c r="R17" s="190"/>
      <c r="S17" s="190"/>
      <c r="T17" s="190"/>
      <c r="U17" s="190"/>
      <c r="V17" s="191"/>
      <c r="W17" s="192" t="s">
        <v>19</v>
      </c>
      <c r="X17" s="193"/>
      <c r="Y17" s="192" t="s">
        <v>35</v>
      </c>
      <c r="Z17" s="192"/>
      <c r="AA17" s="192"/>
      <c r="AB17" s="193"/>
    </row>
    <row r="18" spans="1:33" ht="17.25" customHeight="1" x14ac:dyDescent="0.2">
      <c r="A18" s="90" t="s">
        <v>8</v>
      </c>
      <c r="B18" s="91" t="s">
        <v>11</v>
      </c>
      <c r="C18" s="203"/>
      <c r="D18" s="203"/>
      <c r="E18" s="203"/>
      <c r="F18" s="203"/>
      <c r="G18" s="203"/>
      <c r="H18" s="203"/>
      <c r="I18" s="203"/>
      <c r="J18" s="203"/>
      <c r="K18" s="202" t="s">
        <v>8</v>
      </c>
      <c r="L18" s="203"/>
      <c r="M18" s="203"/>
      <c r="N18" s="205" t="s">
        <v>15</v>
      </c>
      <c r="O18" s="206"/>
      <c r="P18" s="206"/>
      <c r="Q18" s="206"/>
      <c r="R18" s="206"/>
      <c r="S18" s="206"/>
      <c r="T18" s="206" t="s">
        <v>16</v>
      </c>
      <c r="U18" s="206"/>
      <c r="V18" s="92" t="s">
        <v>17</v>
      </c>
      <c r="W18" s="203" t="s">
        <v>20</v>
      </c>
      <c r="X18" s="204"/>
      <c r="Y18" s="203"/>
      <c r="Z18" s="203"/>
      <c r="AA18" s="203"/>
      <c r="AB18" s="204"/>
    </row>
    <row r="19" spans="1:33" s="17" customFormat="1" ht="24.75" customHeight="1" x14ac:dyDescent="0.2">
      <c r="A19" s="76" t="s">
        <v>267</v>
      </c>
      <c r="B19" s="75">
        <v>12</v>
      </c>
      <c r="C19" s="214" t="s">
        <v>291</v>
      </c>
      <c r="D19" s="214"/>
      <c r="E19" s="214"/>
      <c r="F19" s="214"/>
      <c r="G19" s="214"/>
      <c r="H19" s="214"/>
      <c r="I19" s="214"/>
      <c r="J19" s="214"/>
      <c r="K19" s="181"/>
      <c r="L19" s="182"/>
      <c r="M19" s="182"/>
      <c r="N19" s="68" t="s">
        <v>268</v>
      </c>
      <c r="O19" s="93"/>
      <c r="P19" s="94"/>
      <c r="Q19" s="67"/>
      <c r="R19" s="77"/>
      <c r="S19" s="95"/>
      <c r="T19" s="181" t="s">
        <v>269</v>
      </c>
      <c r="U19" s="182"/>
      <c r="V19" s="183"/>
      <c r="W19" s="207" t="s">
        <v>331</v>
      </c>
      <c r="X19" s="178"/>
      <c r="Y19" s="208" t="s">
        <v>287</v>
      </c>
      <c r="Z19" s="209"/>
      <c r="AA19" s="209"/>
      <c r="AB19" s="210"/>
      <c r="AC19" s="83"/>
      <c r="AD19" s="42"/>
      <c r="AE19" s="42"/>
      <c r="AF19" s="42"/>
      <c r="AG19" s="42"/>
    </row>
    <row r="20" spans="1:33" s="17" customFormat="1" ht="24.75" customHeight="1" x14ac:dyDescent="0.2">
      <c r="A20" s="76" t="s">
        <v>228</v>
      </c>
      <c r="B20" s="75">
        <v>55</v>
      </c>
      <c r="C20" s="173" t="s">
        <v>251</v>
      </c>
      <c r="D20" s="173"/>
      <c r="E20" s="173"/>
      <c r="F20" s="173"/>
      <c r="G20" s="173"/>
      <c r="H20" s="173"/>
      <c r="I20" s="173"/>
      <c r="J20" s="173"/>
      <c r="K20" s="179" t="s">
        <v>240</v>
      </c>
      <c r="L20" s="166"/>
      <c r="M20" s="166"/>
      <c r="N20" s="174" t="e">
        <f>Arear!#REF!</f>
        <v>#REF!</v>
      </c>
      <c r="O20" s="174"/>
      <c r="P20" s="106"/>
      <c r="Q20" s="67"/>
      <c r="R20" s="77"/>
      <c r="S20" s="95"/>
      <c r="T20" s="175">
        <v>5801</v>
      </c>
      <c r="U20" s="176"/>
      <c r="V20" s="96">
        <f>Arear!D7</f>
        <v>114108</v>
      </c>
      <c r="W20" s="177" t="s">
        <v>252</v>
      </c>
      <c r="X20" s="178"/>
      <c r="Y20" s="211"/>
      <c r="Z20" s="212"/>
      <c r="AA20" s="212"/>
      <c r="AB20" s="213"/>
      <c r="AC20" s="42"/>
      <c r="AD20" s="42"/>
      <c r="AE20" s="42"/>
      <c r="AF20" s="42"/>
      <c r="AG20" s="42"/>
    </row>
    <row r="21" spans="1:33" s="17" customFormat="1" ht="24.75" customHeight="1" x14ac:dyDescent="0.2">
      <c r="A21" s="76" t="s">
        <v>228</v>
      </c>
      <c r="B21" s="75">
        <v>55</v>
      </c>
      <c r="C21" s="173" t="s">
        <v>239</v>
      </c>
      <c r="D21" s="173"/>
      <c r="E21" s="173"/>
      <c r="F21" s="173"/>
      <c r="G21" s="173"/>
      <c r="H21" s="173"/>
      <c r="I21" s="173"/>
      <c r="J21" s="173"/>
      <c r="K21" s="165">
        <v>1000</v>
      </c>
      <c r="L21" s="166"/>
      <c r="M21" s="166"/>
      <c r="N21" s="174" t="e">
        <f>Arear!#REF!</f>
        <v>#REF!</v>
      </c>
      <c r="O21" s="174"/>
      <c r="P21" s="97"/>
      <c r="Q21" s="67"/>
      <c r="R21" s="98"/>
      <c r="S21" s="98"/>
      <c r="T21" s="175">
        <v>5002</v>
      </c>
      <c r="U21" s="176"/>
      <c r="V21" s="96">
        <f>Arear!E7</f>
        <v>16799.233333333334</v>
      </c>
      <c r="W21" s="177" t="s">
        <v>252</v>
      </c>
      <c r="X21" s="178"/>
      <c r="Y21" s="215" t="s">
        <v>289</v>
      </c>
      <c r="Z21" s="216"/>
      <c r="AA21" s="219" t="s">
        <v>329</v>
      </c>
      <c r="AB21" s="220"/>
      <c r="AC21" s="83"/>
      <c r="AD21" s="42"/>
      <c r="AE21" s="42"/>
      <c r="AF21" s="42"/>
      <c r="AG21" s="42"/>
    </row>
    <row r="22" spans="1:33" s="17" customFormat="1" ht="24.75" customHeight="1" x14ac:dyDescent="0.2">
      <c r="A22" s="76" t="s">
        <v>238</v>
      </c>
      <c r="B22" s="75">
        <v>76</v>
      </c>
      <c r="C22" s="173" t="s">
        <v>270</v>
      </c>
      <c r="D22" s="173"/>
      <c r="E22" s="173"/>
      <c r="F22" s="173"/>
      <c r="G22" s="173"/>
      <c r="H22" s="173"/>
      <c r="I22" s="173"/>
      <c r="J22" s="173"/>
      <c r="K22" s="165">
        <v>1210</v>
      </c>
      <c r="L22" s="166"/>
      <c r="M22" s="166"/>
      <c r="N22" s="174" t="e">
        <f>Arear!#REF!</f>
        <v>#REF!</v>
      </c>
      <c r="O22" s="174"/>
      <c r="P22" s="97"/>
      <c r="Q22" s="67"/>
      <c r="R22" s="98"/>
      <c r="S22" s="98"/>
      <c r="T22" s="175">
        <v>5011</v>
      </c>
      <c r="U22" s="176"/>
      <c r="V22" s="96">
        <f>Arear!F7</f>
        <v>15898.4</v>
      </c>
      <c r="W22" s="177" t="s">
        <v>252</v>
      </c>
      <c r="X22" s="178"/>
      <c r="Y22" s="217"/>
      <c r="Z22" s="218"/>
      <c r="AA22" s="221"/>
      <c r="AB22" s="222"/>
      <c r="AC22" s="83"/>
      <c r="AD22" s="42"/>
      <c r="AE22" s="42"/>
      <c r="AF22" s="42"/>
      <c r="AG22" s="42"/>
    </row>
    <row r="23" spans="1:33" s="17" customFormat="1" ht="24.75" customHeight="1" x14ac:dyDescent="0.2">
      <c r="A23" s="76" t="s">
        <v>238</v>
      </c>
      <c r="B23" s="75">
        <v>76</v>
      </c>
      <c r="C23" s="173" t="s">
        <v>271</v>
      </c>
      <c r="D23" s="173"/>
      <c r="E23" s="173"/>
      <c r="F23" s="173"/>
      <c r="G23" s="173"/>
      <c r="H23" s="173"/>
      <c r="I23" s="173"/>
      <c r="J23" s="173"/>
      <c r="K23" s="165">
        <v>1300</v>
      </c>
      <c r="L23" s="166"/>
      <c r="M23" s="166"/>
      <c r="N23" s="174" t="e">
        <f>Arear!#REF!</f>
        <v>#REF!</v>
      </c>
      <c r="O23" s="174"/>
      <c r="P23" s="97"/>
      <c r="Q23" s="67"/>
      <c r="R23" s="98"/>
      <c r="S23" s="98"/>
      <c r="T23" s="175">
        <v>5012</v>
      </c>
      <c r="U23" s="176"/>
      <c r="V23" s="96">
        <f>Arear!G7</f>
        <v>12850</v>
      </c>
      <c r="W23" s="177" t="s">
        <v>252</v>
      </c>
      <c r="X23" s="178"/>
      <c r="Y23" s="208" t="s">
        <v>292</v>
      </c>
      <c r="Z23" s="209"/>
      <c r="AA23" s="209"/>
      <c r="AB23" s="210"/>
      <c r="AC23" s="83"/>
      <c r="AD23" s="42"/>
      <c r="AE23" s="42"/>
      <c r="AF23" s="42"/>
      <c r="AG23" s="42"/>
    </row>
    <row r="24" spans="1:33" s="17" customFormat="1" ht="24.75" customHeight="1" x14ac:dyDescent="0.2">
      <c r="A24" s="76" t="s">
        <v>238</v>
      </c>
      <c r="B24" s="75">
        <v>76</v>
      </c>
      <c r="C24" s="173" t="s">
        <v>273</v>
      </c>
      <c r="D24" s="173"/>
      <c r="E24" s="173"/>
      <c r="F24" s="173"/>
      <c r="G24" s="173"/>
      <c r="H24" s="173"/>
      <c r="I24" s="173"/>
      <c r="J24" s="173"/>
      <c r="K24" s="165">
        <v>1911</v>
      </c>
      <c r="L24" s="166"/>
      <c r="M24" s="166"/>
      <c r="N24" s="174" t="e">
        <f>Arear!#REF!</f>
        <v>#REF!</v>
      </c>
      <c r="O24" s="174"/>
      <c r="P24" s="97"/>
      <c r="Q24" s="67"/>
      <c r="R24" s="98"/>
      <c r="S24" s="98"/>
      <c r="T24" s="175">
        <v>5886</v>
      </c>
      <c r="U24" s="176"/>
      <c r="V24" s="96">
        <f>Arear!H7</f>
        <v>8566.6666666666661</v>
      </c>
      <c r="W24" s="177" t="s">
        <v>252</v>
      </c>
      <c r="X24" s="178"/>
      <c r="Y24" s="211"/>
      <c r="Z24" s="212"/>
      <c r="AA24" s="212"/>
      <c r="AB24" s="213"/>
      <c r="AC24" s="83"/>
      <c r="AD24" s="42"/>
      <c r="AE24" s="42"/>
      <c r="AF24" s="42"/>
      <c r="AG24" s="42"/>
    </row>
    <row r="25" spans="1:33" s="17" customFormat="1" ht="24.75" customHeight="1" x14ac:dyDescent="0.2">
      <c r="A25" s="76" t="s">
        <v>238</v>
      </c>
      <c r="B25" s="75">
        <v>76</v>
      </c>
      <c r="C25" s="173" t="s">
        <v>272</v>
      </c>
      <c r="D25" s="173"/>
      <c r="E25" s="173"/>
      <c r="F25" s="173"/>
      <c r="G25" s="173"/>
      <c r="H25" s="173"/>
      <c r="I25" s="173"/>
      <c r="J25" s="173"/>
      <c r="K25" s="165">
        <v>1973</v>
      </c>
      <c r="L25" s="166"/>
      <c r="M25" s="166"/>
      <c r="N25" s="174" t="e">
        <f>Arear!#REF!</f>
        <v>#REF!</v>
      </c>
      <c r="O25" s="174"/>
      <c r="P25" s="97"/>
      <c r="Q25" s="67"/>
      <c r="R25" s="98"/>
      <c r="S25" s="98"/>
      <c r="T25" s="175">
        <v>5898</v>
      </c>
      <c r="U25" s="176"/>
      <c r="V25" s="96">
        <f>Arear!K7</f>
        <v>11410.8</v>
      </c>
      <c r="W25" s="177" t="s">
        <v>252</v>
      </c>
      <c r="X25" s="178"/>
      <c r="Y25" s="215" t="s">
        <v>288</v>
      </c>
      <c r="Z25" s="216"/>
      <c r="AA25" s="230">
        <v>15</v>
      </c>
      <c r="AB25" s="231"/>
      <c r="AC25" s="83"/>
      <c r="AD25" s="42"/>
      <c r="AE25" s="42"/>
      <c r="AF25" s="42"/>
      <c r="AG25" s="42"/>
    </row>
    <row r="26" spans="1:33" s="17" customFormat="1" ht="24.75" customHeight="1" x14ac:dyDescent="0.2">
      <c r="A26" s="76" t="s">
        <v>238</v>
      </c>
      <c r="B26" s="123">
        <v>76</v>
      </c>
      <c r="C26" s="173" t="s">
        <v>294</v>
      </c>
      <c r="D26" s="173"/>
      <c r="E26" s="173"/>
      <c r="F26" s="173"/>
      <c r="G26" s="173"/>
      <c r="H26" s="173"/>
      <c r="I26" s="173"/>
      <c r="J26" s="173"/>
      <c r="K26" s="165">
        <v>2211</v>
      </c>
      <c r="L26" s="166"/>
      <c r="M26" s="166"/>
      <c r="N26" s="174" t="e">
        <f>Arear!#REF!</f>
        <v>#REF!</v>
      </c>
      <c r="O26" s="174"/>
      <c r="P26" s="97"/>
      <c r="Q26" s="116"/>
      <c r="R26" s="98"/>
      <c r="S26" s="98"/>
      <c r="T26" s="175">
        <v>5975</v>
      </c>
      <c r="U26" s="176"/>
      <c r="V26" s="96">
        <f>Arear!I7</f>
        <v>9543.2666666666664</v>
      </c>
      <c r="W26" s="177" t="s">
        <v>252</v>
      </c>
      <c r="X26" s="178"/>
      <c r="Y26" s="225" t="s">
        <v>290</v>
      </c>
      <c r="Z26" s="226"/>
      <c r="AA26" s="226"/>
      <c r="AB26" s="122" t="s">
        <v>322</v>
      </c>
      <c r="AC26" s="83"/>
      <c r="AD26" s="42"/>
      <c r="AE26" s="42"/>
      <c r="AF26" s="42"/>
      <c r="AG26" s="42"/>
    </row>
    <row r="27" spans="1:33" s="17" customFormat="1" ht="24.75" customHeight="1" x14ac:dyDescent="0.2">
      <c r="A27" s="76" t="s">
        <v>238</v>
      </c>
      <c r="B27" s="151">
        <v>76</v>
      </c>
      <c r="C27" s="173" t="s">
        <v>332</v>
      </c>
      <c r="D27" s="173"/>
      <c r="E27" s="173"/>
      <c r="F27" s="173"/>
      <c r="G27" s="173"/>
      <c r="H27" s="173"/>
      <c r="I27" s="173"/>
      <c r="J27" s="173"/>
      <c r="K27" s="165"/>
      <c r="L27" s="166"/>
      <c r="M27" s="166"/>
      <c r="N27" s="174" t="e">
        <f>Arear!#REF!</f>
        <v>#REF!</v>
      </c>
      <c r="O27" s="174"/>
      <c r="P27" s="97"/>
      <c r="Q27" s="116"/>
      <c r="R27" s="98"/>
      <c r="S27" s="98"/>
      <c r="T27" s="175"/>
      <c r="U27" s="176"/>
      <c r="V27" s="96">
        <f>Arear!J7</f>
        <v>11410.8</v>
      </c>
      <c r="W27" s="177" t="s">
        <v>252</v>
      </c>
      <c r="X27" s="178"/>
      <c r="Y27" s="225"/>
      <c r="Z27" s="226"/>
      <c r="AA27" s="226"/>
      <c r="AB27" s="122"/>
      <c r="AC27" s="83"/>
      <c r="AD27" s="42"/>
      <c r="AE27" s="42"/>
      <c r="AF27" s="42"/>
      <c r="AG27" s="42"/>
    </row>
    <row r="28" spans="1:33" s="17" customFormat="1" ht="24.75" customHeight="1" x14ac:dyDescent="0.2">
      <c r="A28" s="76"/>
      <c r="B28" s="75"/>
      <c r="C28" s="173"/>
      <c r="D28" s="173"/>
      <c r="E28" s="173"/>
      <c r="F28" s="173"/>
      <c r="G28" s="173"/>
      <c r="H28" s="173"/>
      <c r="I28" s="173"/>
      <c r="J28" s="173"/>
      <c r="K28" s="165" t="s">
        <v>274</v>
      </c>
      <c r="L28" s="166"/>
      <c r="M28" s="166"/>
      <c r="N28" s="232" t="e">
        <f>SUM(N20:O27)</f>
        <v>#REF!</v>
      </c>
      <c r="O28" s="232"/>
      <c r="P28" s="99"/>
      <c r="Q28" s="50"/>
      <c r="R28" s="60"/>
      <c r="S28" s="98"/>
      <c r="T28" s="175" t="s">
        <v>274</v>
      </c>
      <c r="U28" s="176"/>
      <c r="V28" s="100">
        <f>SUM(V20:V27)</f>
        <v>200587.16666666663</v>
      </c>
      <c r="W28" s="177" t="s">
        <v>252</v>
      </c>
      <c r="X28" s="178"/>
      <c r="Y28" s="101"/>
      <c r="Z28" s="101"/>
      <c r="AA28" s="101"/>
      <c r="AB28" s="102"/>
      <c r="AC28" s="83"/>
      <c r="AD28" s="42"/>
      <c r="AE28" s="42"/>
      <c r="AF28" s="42"/>
      <c r="AG28" s="42"/>
    </row>
    <row r="29" spans="1:33" s="17" customFormat="1" ht="24.75" customHeight="1" x14ac:dyDescent="0.2">
      <c r="A29" s="76" t="s">
        <v>238</v>
      </c>
      <c r="B29" s="75">
        <v>76</v>
      </c>
      <c r="C29" s="173" t="s">
        <v>275</v>
      </c>
      <c r="D29" s="173"/>
      <c r="E29" s="173"/>
      <c r="F29" s="173"/>
      <c r="G29" s="173"/>
      <c r="H29" s="173"/>
      <c r="I29" s="173"/>
      <c r="J29" s="173"/>
      <c r="K29" s="165">
        <v>3015</v>
      </c>
      <c r="L29" s="166"/>
      <c r="M29" s="166"/>
      <c r="N29" s="174" t="e">
        <f>Arear!#REF!</f>
        <v>#REF!</v>
      </c>
      <c r="O29" s="174"/>
      <c r="P29" s="97"/>
      <c r="Q29" s="67"/>
      <c r="R29" s="98"/>
      <c r="S29" s="98"/>
      <c r="T29" s="175">
        <v>6075</v>
      </c>
      <c r="U29" s="176"/>
      <c r="V29" s="96">
        <f>Arear!N7</f>
        <v>0</v>
      </c>
      <c r="W29" s="177" t="s">
        <v>252</v>
      </c>
      <c r="X29" s="178"/>
      <c r="Y29" s="223"/>
      <c r="Z29" s="223"/>
      <c r="AA29" s="223"/>
      <c r="AB29" s="224"/>
      <c r="AC29" s="83"/>
      <c r="AD29" s="42"/>
      <c r="AE29" s="42"/>
      <c r="AF29" s="42"/>
      <c r="AG29" s="42"/>
    </row>
    <row r="30" spans="1:33" s="17" customFormat="1" ht="24.75" customHeight="1" x14ac:dyDescent="0.2">
      <c r="A30" s="76" t="s">
        <v>238</v>
      </c>
      <c r="B30" s="75">
        <v>76</v>
      </c>
      <c r="C30" s="173" t="s">
        <v>253</v>
      </c>
      <c r="D30" s="173"/>
      <c r="E30" s="173"/>
      <c r="F30" s="173"/>
      <c r="G30" s="173"/>
      <c r="H30" s="173"/>
      <c r="I30" s="173"/>
      <c r="J30" s="173"/>
      <c r="K30" s="165">
        <v>3501</v>
      </c>
      <c r="L30" s="166"/>
      <c r="M30" s="166"/>
      <c r="N30" s="174" t="e">
        <f>Arear!#REF!</f>
        <v>#REF!</v>
      </c>
      <c r="O30" s="174"/>
      <c r="P30" s="97"/>
      <c r="Q30" s="67"/>
      <c r="R30" s="98"/>
      <c r="S30" s="98"/>
      <c r="T30" s="179">
        <v>6001</v>
      </c>
      <c r="U30" s="180"/>
      <c r="V30" s="96">
        <f>Arear!O7</f>
        <v>-5400</v>
      </c>
      <c r="W30" s="177" t="s">
        <v>252</v>
      </c>
      <c r="X30" s="178"/>
      <c r="Y30" s="223"/>
      <c r="Z30" s="223"/>
      <c r="AA30" s="223"/>
      <c r="AB30" s="224"/>
      <c r="AC30" s="83"/>
      <c r="AD30" s="42"/>
      <c r="AE30" s="42"/>
      <c r="AF30" s="42"/>
      <c r="AG30" s="42"/>
    </row>
    <row r="31" spans="1:33" s="17" customFormat="1" ht="24.75" customHeight="1" x14ac:dyDescent="0.2">
      <c r="A31" s="76" t="s">
        <v>238</v>
      </c>
      <c r="B31" s="75">
        <v>77</v>
      </c>
      <c r="C31" s="173" t="s">
        <v>323</v>
      </c>
      <c r="D31" s="173"/>
      <c r="E31" s="173"/>
      <c r="F31" s="173"/>
      <c r="G31" s="173"/>
      <c r="H31" s="173"/>
      <c r="I31" s="173"/>
      <c r="J31" s="173"/>
      <c r="K31" s="165">
        <v>4004</v>
      </c>
      <c r="L31" s="166"/>
      <c r="M31" s="166"/>
      <c r="N31" s="174" t="e">
        <f>Arear!#REF!</f>
        <v>#REF!</v>
      </c>
      <c r="O31" s="174"/>
      <c r="P31" s="97"/>
      <c r="Q31" s="67"/>
      <c r="R31" s="98"/>
      <c r="S31" s="98"/>
      <c r="T31" s="179">
        <v>6217</v>
      </c>
      <c r="U31" s="180"/>
      <c r="V31" s="96">
        <f>Arear!P7</f>
        <v>-5400</v>
      </c>
      <c r="W31" s="177" t="s">
        <v>252</v>
      </c>
      <c r="X31" s="178"/>
      <c r="Y31" s="223"/>
      <c r="Z31" s="223"/>
      <c r="AA31" s="223"/>
      <c r="AB31" s="224"/>
      <c r="AC31" s="83"/>
      <c r="AD31" s="42"/>
      <c r="AE31" s="42"/>
      <c r="AF31" s="42"/>
      <c r="AG31" s="42"/>
    </row>
    <row r="32" spans="1:33" s="17" customFormat="1" ht="24.75" customHeight="1" x14ac:dyDescent="0.2">
      <c r="A32" s="76" t="s">
        <v>238</v>
      </c>
      <c r="B32" s="75">
        <v>77</v>
      </c>
      <c r="C32" s="173" t="s">
        <v>241</v>
      </c>
      <c r="D32" s="173"/>
      <c r="E32" s="173"/>
      <c r="F32" s="173"/>
      <c r="G32" s="173"/>
      <c r="H32" s="173"/>
      <c r="I32" s="173"/>
      <c r="J32" s="173"/>
      <c r="K32" s="165">
        <v>3990</v>
      </c>
      <c r="L32" s="166"/>
      <c r="M32" s="166"/>
      <c r="N32" s="174" t="e">
        <f>Arear!#REF!</f>
        <v>#REF!</v>
      </c>
      <c r="O32" s="174"/>
      <c r="P32" s="97"/>
      <c r="Q32" s="67"/>
      <c r="R32" s="98"/>
      <c r="S32" s="98"/>
      <c r="T32" s="175">
        <v>6204</v>
      </c>
      <c r="U32" s="176"/>
      <c r="V32" s="96">
        <f>Arear!Q7</f>
        <v>-1125</v>
      </c>
      <c r="W32" s="177" t="s">
        <v>252</v>
      </c>
      <c r="X32" s="178"/>
      <c r="Y32" s="223"/>
      <c r="Z32" s="223"/>
      <c r="AA32" s="223"/>
      <c r="AB32" s="224"/>
      <c r="AC32" s="83"/>
      <c r="AD32" s="42"/>
      <c r="AE32" s="42"/>
      <c r="AF32" s="42"/>
      <c r="AG32" s="42"/>
    </row>
    <row r="33" spans="1:33" s="17" customFormat="1" ht="24.75" customHeight="1" x14ac:dyDescent="0.2">
      <c r="A33" s="76"/>
      <c r="B33" s="70"/>
      <c r="C33" s="103"/>
      <c r="D33" s="103"/>
      <c r="E33" s="103"/>
      <c r="F33" s="103"/>
      <c r="G33" s="103"/>
      <c r="H33" s="103"/>
      <c r="I33" s="103"/>
      <c r="J33" s="103"/>
      <c r="K33" s="167" t="s">
        <v>254</v>
      </c>
      <c r="L33" s="168"/>
      <c r="M33" s="168"/>
      <c r="N33" s="169" t="e">
        <f>SUM(N29:O32)</f>
        <v>#REF!</v>
      </c>
      <c r="O33" s="169"/>
      <c r="P33" s="104"/>
      <c r="Q33" s="67"/>
      <c r="R33" s="60"/>
      <c r="S33" s="98"/>
      <c r="T33" s="175" t="s">
        <v>254</v>
      </c>
      <c r="U33" s="176"/>
      <c r="V33" s="109">
        <f>SUM(V29:V32)</f>
        <v>-11925</v>
      </c>
      <c r="W33" s="177" t="s">
        <v>252</v>
      </c>
      <c r="X33" s="178"/>
      <c r="Y33" s="101"/>
      <c r="Z33" s="101"/>
      <c r="AA33" s="101"/>
      <c r="AB33" s="102"/>
      <c r="AC33" s="83"/>
      <c r="AD33" s="42"/>
      <c r="AE33" s="42"/>
      <c r="AF33" s="42"/>
      <c r="AG33" s="42"/>
    </row>
    <row r="34" spans="1:33" s="27" customFormat="1" ht="24.75" customHeight="1" x14ac:dyDescent="0.2">
      <c r="A34" s="76"/>
      <c r="B34" s="75"/>
      <c r="C34" s="173"/>
      <c r="D34" s="173"/>
      <c r="E34" s="173"/>
      <c r="F34" s="173"/>
      <c r="G34" s="173"/>
      <c r="H34" s="173"/>
      <c r="I34" s="173"/>
      <c r="J34" s="173"/>
      <c r="K34" s="165" t="s">
        <v>276</v>
      </c>
      <c r="L34" s="166"/>
      <c r="M34" s="166"/>
      <c r="N34" s="169" t="e">
        <f>N28+N33</f>
        <v>#REF!</v>
      </c>
      <c r="O34" s="169"/>
      <c r="P34" s="105"/>
      <c r="Q34" s="67"/>
      <c r="R34" s="60"/>
      <c r="S34" s="170" t="s">
        <v>277</v>
      </c>
      <c r="T34" s="171"/>
      <c r="U34" s="172"/>
      <c r="V34" s="100">
        <f>V28+V33</f>
        <v>188662.16666666663</v>
      </c>
      <c r="W34" s="177" t="s">
        <v>252</v>
      </c>
      <c r="X34" s="178"/>
      <c r="Y34" s="223"/>
      <c r="Z34" s="223"/>
      <c r="AA34" s="223"/>
      <c r="AB34" s="224"/>
      <c r="AC34" s="52"/>
      <c r="AD34" s="40"/>
      <c r="AE34" s="40"/>
      <c r="AF34" s="40"/>
      <c r="AG34" s="40"/>
    </row>
    <row r="35" spans="1:33" s="27" customFormat="1" ht="24.75" customHeight="1" x14ac:dyDescent="0.2">
      <c r="A35" s="76"/>
      <c r="B35" s="142"/>
      <c r="C35" s="173"/>
      <c r="D35" s="173"/>
      <c r="E35" s="173"/>
      <c r="F35" s="173"/>
      <c r="G35" s="173"/>
      <c r="H35" s="173"/>
      <c r="I35" s="173"/>
      <c r="J35" s="173"/>
      <c r="K35" s="165"/>
      <c r="L35" s="166"/>
      <c r="M35" s="166"/>
      <c r="N35" s="169"/>
      <c r="O35" s="169"/>
      <c r="P35" s="105"/>
      <c r="Q35" s="116"/>
      <c r="R35" s="60"/>
      <c r="S35" s="170"/>
      <c r="T35" s="171"/>
      <c r="U35" s="172"/>
      <c r="V35" s="100"/>
      <c r="W35" s="177"/>
      <c r="X35" s="178"/>
      <c r="Y35" s="223"/>
      <c r="Z35" s="223"/>
      <c r="AA35" s="223"/>
      <c r="AB35" s="224"/>
      <c r="AC35" s="141"/>
      <c r="AD35" s="40"/>
      <c r="AE35" s="40"/>
      <c r="AF35" s="40"/>
      <c r="AG35" s="40"/>
    </row>
    <row r="36" spans="1:33" s="27" customFormat="1" x14ac:dyDescent="0.2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P36" s="31"/>
      <c r="Q36" s="31"/>
      <c r="R36" s="31"/>
      <c r="S36" s="31"/>
      <c r="T36" s="31"/>
      <c r="U36" s="31"/>
      <c r="V36" s="31"/>
      <c r="W36" s="31"/>
      <c r="X36" s="31"/>
    </row>
    <row r="38" spans="1:33" x14ac:dyDescent="0.2">
      <c r="A38" s="3"/>
      <c r="B38" s="4"/>
      <c r="C38" s="4"/>
      <c r="D38" s="3"/>
      <c r="E38" s="3"/>
      <c r="M38" s="4"/>
      <c r="N38" s="4"/>
      <c r="O38" s="4"/>
      <c r="P38" s="4"/>
      <c r="Q38" s="4"/>
      <c r="W38" s="3"/>
      <c r="X38" s="4"/>
      <c r="Y38" s="4"/>
      <c r="Z38" s="3"/>
      <c r="AA38" s="228"/>
    </row>
    <row r="39" spans="1:33" x14ac:dyDescent="0.2">
      <c r="A39" s="10"/>
      <c r="B39" s="7" t="s">
        <v>255</v>
      </c>
      <c r="C39" s="10"/>
      <c r="D39" s="10"/>
      <c r="E39" s="10"/>
      <c r="F39" s="11"/>
      <c r="G39" s="11"/>
      <c r="H39" s="11"/>
      <c r="I39" s="11"/>
      <c r="J39" s="11"/>
      <c r="K39" s="11"/>
      <c r="L39" s="229" t="s">
        <v>22</v>
      </c>
      <c r="M39" s="229"/>
      <c r="N39" s="229"/>
      <c r="O39" s="229"/>
      <c r="P39" s="229"/>
      <c r="Q39" s="229"/>
      <c r="R39" s="229"/>
      <c r="S39" s="11"/>
      <c r="T39" s="11"/>
      <c r="U39" s="11"/>
      <c r="V39" s="11"/>
      <c r="W39" s="229" t="s">
        <v>23</v>
      </c>
      <c r="X39" s="229"/>
      <c r="Y39" s="229"/>
      <c r="Z39" s="229"/>
      <c r="AA39" s="228"/>
    </row>
    <row r="40" spans="1:33" x14ac:dyDescent="0.2">
      <c r="B40" s="6"/>
    </row>
    <row r="41" spans="1:33" x14ac:dyDescent="0.2">
      <c r="B41" s="6"/>
    </row>
  </sheetData>
  <mergeCells count="124">
    <mergeCell ref="Z11:AA11"/>
    <mergeCell ref="C35:J35"/>
    <mergeCell ref="K35:M35"/>
    <mergeCell ref="N35:O35"/>
    <mergeCell ref="S35:U35"/>
    <mergeCell ref="W35:X35"/>
    <mergeCell ref="Y35:AB35"/>
    <mergeCell ref="Y34:AB34"/>
    <mergeCell ref="AA38:AA39"/>
    <mergeCell ref="L39:R39"/>
    <mergeCell ref="W39:Z39"/>
    <mergeCell ref="W34:X34"/>
    <mergeCell ref="C34:J34"/>
    <mergeCell ref="Y32:AB32"/>
    <mergeCell ref="C31:J31"/>
    <mergeCell ref="K31:M31"/>
    <mergeCell ref="AA25:AB25"/>
    <mergeCell ref="Y26:AA26"/>
    <mergeCell ref="T29:U29"/>
    <mergeCell ref="N28:O28"/>
    <mergeCell ref="W28:X28"/>
    <mergeCell ref="C26:J26"/>
    <mergeCell ref="K26:M26"/>
    <mergeCell ref="N26:O26"/>
    <mergeCell ref="W31:X31"/>
    <mergeCell ref="Y31:AB31"/>
    <mergeCell ref="Y30:AB30"/>
    <mergeCell ref="Y29:AB29"/>
    <mergeCell ref="T27:U27"/>
    <mergeCell ref="W27:X27"/>
    <mergeCell ref="Y27:AA27"/>
    <mergeCell ref="N29:O29"/>
    <mergeCell ref="N30:O30"/>
    <mergeCell ref="C27:J27"/>
    <mergeCell ref="K27:M27"/>
    <mergeCell ref="N27:O27"/>
    <mergeCell ref="T21:U21"/>
    <mergeCell ref="W21:X21"/>
    <mergeCell ref="N22:O22"/>
    <mergeCell ref="T22:U22"/>
    <mergeCell ref="W22:X22"/>
    <mergeCell ref="N23:O23"/>
    <mergeCell ref="T23:U23"/>
    <mergeCell ref="W23:X23"/>
    <mergeCell ref="K21:M21"/>
    <mergeCell ref="C21:J21"/>
    <mergeCell ref="C22:J22"/>
    <mergeCell ref="K22:M22"/>
    <mergeCell ref="T26:U26"/>
    <mergeCell ref="W26:X26"/>
    <mergeCell ref="N25:O25"/>
    <mergeCell ref="T25:U25"/>
    <mergeCell ref="W25:X25"/>
    <mergeCell ref="Y23:AB24"/>
    <mergeCell ref="Y21:Z22"/>
    <mergeCell ref="AA21:AB22"/>
    <mergeCell ref="Y25:Z25"/>
    <mergeCell ref="N24:O24"/>
    <mergeCell ref="T24:U24"/>
    <mergeCell ref="W24:X24"/>
    <mergeCell ref="C23:J23"/>
    <mergeCell ref="K23:M23"/>
    <mergeCell ref="C24:J24"/>
    <mergeCell ref="K24:M24"/>
    <mergeCell ref="C25:J25"/>
    <mergeCell ref="K25:M25"/>
    <mergeCell ref="N21:O21"/>
    <mergeCell ref="T19:V19"/>
    <mergeCell ref="W19:X19"/>
    <mergeCell ref="Y19:AB20"/>
    <mergeCell ref="N20:O20"/>
    <mergeCell ref="T20:U20"/>
    <mergeCell ref="W20:X20"/>
    <mergeCell ref="C19:J19"/>
    <mergeCell ref="K19:M19"/>
    <mergeCell ref="C20:J20"/>
    <mergeCell ref="K20:M20"/>
    <mergeCell ref="K18:M18"/>
    <mergeCell ref="X13:X14"/>
    <mergeCell ref="C17:J18"/>
    <mergeCell ref="G13:G14"/>
    <mergeCell ref="H13:H14"/>
    <mergeCell ref="Y17:AB18"/>
    <mergeCell ref="N18:S18"/>
    <mergeCell ref="T18:U18"/>
    <mergeCell ref="W18:X18"/>
    <mergeCell ref="L1:Q1"/>
    <mergeCell ref="V13:V14"/>
    <mergeCell ref="K16:V16"/>
    <mergeCell ref="N17:V17"/>
    <mergeCell ref="W17:X17"/>
    <mergeCell ref="B16:J16"/>
    <mergeCell ref="K17:M17"/>
    <mergeCell ref="H7:H8"/>
    <mergeCell ref="I7:I8"/>
    <mergeCell ref="J7:J8"/>
    <mergeCell ref="F7:F8"/>
    <mergeCell ref="G7:G8"/>
    <mergeCell ref="K7:K8"/>
    <mergeCell ref="F10:M11"/>
    <mergeCell ref="K34:M34"/>
    <mergeCell ref="K33:M33"/>
    <mergeCell ref="N34:O34"/>
    <mergeCell ref="S34:U34"/>
    <mergeCell ref="C32:J32"/>
    <mergeCell ref="N32:O32"/>
    <mergeCell ref="T32:U32"/>
    <mergeCell ref="W32:X32"/>
    <mergeCell ref="C28:J28"/>
    <mergeCell ref="K28:M28"/>
    <mergeCell ref="C29:J29"/>
    <mergeCell ref="K29:M29"/>
    <mergeCell ref="T30:U30"/>
    <mergeCell ref="W30:X30"/>
    <mergeCell ref="C30:J30"/>
    <mergeCell ref="K30:M30"/>
    <mergeCell ref="N33:O33"/>
    <mergeCell ref="T33:U33"/>
    <mergeCell ref="W33:X33"/>
    <mergeCell ref="K32:M32"/>
    <mergeCell ref="T28:U28"/>
    <mergeCell ref="W29:X29"/>
    <mergeCell ref="N31:O31"/>
    <mergeCell ref="T31:U31"/>
  </mergeCells>
  <phoneticPr fontId="6" type="noConversion"/>
  <pageMargins left="0.87" right="0.2" top="0.28000000000000003" bottom="0.15" header="0.26" footer="0.08"/>
  <pageSetup paperSize="9" scale="8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U281"/>
  <sheetViews>
    <sheetView tabSelected="1" zoomScaleNormal="100" workbookViewId="0">
      <selection activeCell="U64" sqref="U64"/>
    </sheetView>
  </sheetViews>
  <sheetFormatPr defaultRowHeight="12.75" x14ac:dyDescent="0.2"/>
  <cols>
    <col min="1" max="1" width="3.5703125" style="17" customWidth="1"/>
    <col min="2" max="2" width="4.42578125" style="17" customWidth="1"/>
    <col min="3" max="14" width="4.28515625" style="17" customWidth="1"/>
    <col min="15" max="15" width="4" style="17" customWidth="1"/>
    <col min="16" max="22" width="4.28515625" style="17" customWidth="1"/>
    <col min="23" max="23" width="4.140625" style="17" customWidth="1"/>
    <col min="24" max="27" width="4.28515625" style="17" customWidth="1"/>
    <col min="28" max="28" width="4.85546875" style="17" customWidth="1"/>
    <col min="29" max="29" width="4.28515625" style="17" customWidth="1"/>
    <col min="30" max="16384" width="9.140625" style="17"/>
  </cols>
  <sheetData>
    <row r="1" spans="1:30" x14ac:dyDescent="0.2">
      <c r="A1" s="17" t="s">
        <v>360</v>
      </c>
      <c r="S1" s="27"/>
      <c r="Z1" s="27" t="s">
        <v>45</v>
      </c>
      <c r="AD1" s="18"/>
    </row>
    <row r="2" spans="1:30" ht="15.75" x14ac:dyDescent="0.2">
      <c r="H2" s="265" t="s">
        <v>44</v>
      </c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7"/>
      <c r="Y2" s="27"/>
      <c r="AD2" s="18"/>
    </row>
    <row r="3" spans="1:30" x14ac:dyDescent="0.2">
      <c r="H3" s="266" t="s">
        <v>46</v>
      </c>
      <c r="I3" s="266"/>
      <c r="J3" s="266"/>
      <c r="K3" s="266"/>
      <c r="L3" s="266"/>
      <c r="M3" s="266"/>
      <c r="N3" s="266"/>
      <c r="O3" s="266"/>
      <c r="P3" s="266"/>
      <c r="Q3" s="266"/>
      <c r="R3" s="266"/>
      <c r="T3" s="28" t="s">
        <v>47</v>
      </c>
      <c r="AD3" s="18"/>
    </row>
    <row r="4" spans="1:30" x14ac:dyDescent="0.2">
      <c r="T4" s="269"/>
      <c r="U4" s="269"/>
      <c r="V4" s="269"/>
      <c r="W4" s="269"/>
      <c r="X4" s="269"/>
      <c r="Y4" s="269"/>
      <c r="Z4" s="269"/>
      <c r="AA4" s="269"/>
      <c r="AD4" s="18"/>
    </row>
    <row r="5" spans="1:30" x14ac:dyDescent="0.2">
      <c r="G5" s="18"/>
      <c r="H5" s="18"/>
      <c r="I5" s="18"/>
      <c r="J5" s="18"/>
      <c r="K5" s="18"/>
      <c r="L5" s="18"/>
      <c r="M5" s="18"/>
      <c r="N5" s="18"/>
      <c r="O5" s="18"/>
      <c r="P5" s="18"/>
      <c r="T5" s="270"/>
      <c r="U5" s="270"/>
      <c r="V5" s="270"/>
      <c r="W5" s="270"/>
      <c r="X5" s="270"/>
      <c r="Y5" s="270"/>
      <c r="Z5" s="270"/>
      <c r="AA5" s="270"/>
      <c r="AD5" s="18"/>
    </row>
    <row r="6" spans="1:30" ht="20.25" customHeight="1" x14ac:dyDescent="0.2">
      <c r="B6" s="29" t="s">
        <v>48</v>
      </c>
      <c r="C6" s="28" t="s">
        <v>37</v>
      </c>
      <c r="E6" s="18"/>
      <c r="F6" s="18"/>
      <c r="G6" s="120" t="s">
        <v>351</v>
      </c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5"/>
      <c r="V6" s="16"/>
      <c r="W6" s="16"/>
      <c r="X6" s="16"/>
      <c r="Y6" s="16"/>
      <c r="Z6" s="16"/>
      <c r="AA6" s="16"/>
      <c r="AD6" s="18"/>
    </row>
    <row r="7" spans="1:30" ht="18.75" customHeight="1" x14ac:dyDescent="0.2">
      <c r="B7" s="29" t="s">
        <v>49</v>
      </c>
      <c r="C7" s="28" t="s">
        <v>38</v>
      </c>
      <c r="D7" s="27"/>
      <c r="E7" s="18"/>
      <c r="F7" s="18"/>
      <c r="G7" s="93"/>
      <c r="H7" s="19"/>
      <c r="I7" s="19"/>
      <c r="J7" s="12"/>
      <c r="K7" s="12"/>
      <c r="L7" s="107" t="s">
        <v>357</v>
      </c>
      <c r="M7" s="19" t="s">
        <v>358</v>
      </c>
      <c r="N7" s="21"/>
      <c r="AD7" s="18"/>
    </row>
    <row r="8" spans="1:30" x14ac:dyDescent="0.2">
      <c r="B8" s="29"/>
      <c r="AD8" s="18"/>
    </row>
    <row r="9" spans="1:30" ht="12.75" customHeight="1" x14ac:dyDescent="0.2">
      <c r="B9" s="30" t="s">
        <v>50</v>
      </c>
      <c r="C9" s="27" t="s">
        <v>4</v>
      </c>
      <c r="D9" s="27"/>
      <c r="E9" s="27"/>
      <c r="G9" s="302" t="s">
        <v>212</v>
      </c>
      <c r="H9" s="302" t="s">
        <v>213</v>
      </c>
      <c r="I9" s="302">
        <v>6</v>
      </c>
      <c r="J9" s="302">
        <v>1</v>
      </c>
      <c r="K9" s="302"/>
      <c r="L9" s="302"/>
      <c r="M9" s="22" t="s">
        <v>6</v>
      </c>
      <c r="N9" s="23"/>
      <c r="O9" s="246" t="s">
        <v>351</v>
      </c>
      <c r="P9" s="246"/>
      <c r="Q9" s="246"/>
      <c r="R9" s="246"/>
      <c r="S9" s="246"/>
      <c r="T9" s="246"/>
      <c r="U9" s="246"/>
      <c r="V9" s="246"/>
      <c r="W9" s="246"/>
      <c r="X9" s="246"/>
      <c r="Y9" s="246"/>
      <c r="Z9" s="246"/>
      <c r="AA9" s="246"/>
      <c r="AB9" s="246"/>
      <c r="AD9" s="18"/>
    </row>
    <row r="10" spans="1:30" ht="12.75" customHeight="1" x14ac:dyDescent="0.2">
      <c r="B10" s="18"/>
      <c r="C10" s="27" t="s">
        <v>5</v>
      </c>
      <c r="D10" s="27"/>
      <c r="E10" s="27"/>
      <c r="G10" s="303"/>
      <c r="H10" s="303"/>
      <c r="I10" s="303"/>
      <c r="J10" s="303"/>
      <c r="K10" s="303"/>
      <c r="L10" s="303"/>
      <c r="M10" s="25"/>
      <c r="N10" s="12"/>
      <c r="O10" s="268"/>
      <c r="P10" s="268"/>
      <c r="Q10" s="268"/>
      <c r="R10" s="268"/>
      <c r="S10" s="268"/>
      <c r="T10" s="268"/>
      <c r="U10" s="268"/>
      <c r="V10" s="268"/>
      <c r="W10" s="268"/>
      <c r="X10" s="268"/>
      <c r="Y10" s="268"/>
      <c r="Z10" s="268"/>
      <c r="AA10" s="268"/>
      <c r="AB10" s="268"/>
      <c r="AC10" s="18"/>
      <c r="AD10" s="18"/>
    </row>
    <row r="11" spans="1:30" ht="6" customHeight="1" x14ac:dyDescent="0.2">
      <c r="A11" s="18"/>
      <c r="AD11" s="18"/>
    </row>
    <row r="12" spans="1:30" ht="25.5" customHeight="1" x14ac:dyDescent="0.2">
      <c r="A12" s="18"/>
      <c r="B12" s="31" t="s">
        <v>227</v>
      </c>
      <c r="C12" s="31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</row>
    <row r="13" spans="1:30" s="27" customFormat="1" ht="8.25" customHeight="1" x14ac:dyDescent="0.2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</row>
    <row r="14" spans="1:30" s="27" customFormat="1" x14ac:dyDescent="0.2">
      <c r="A14" s="31"/>
      <c r="B14" s="30" t="s">
        <v>51</v>
      </c>
      <c r="C14" s="31" t="s">
        <v>52</v>
      </c>
      <c r="D14" s="31"/>
      <c r="E14" s="31"/>
      <c r="F14" s="31"/>
      <c r="G14" s="31" t="s">
        <v>53</v>
      </c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AC14" s="31"/>
      <c r="AD14" s="31"/>
    </row>
    <row r="15" spans="1:30" s="27" customFormat="1" ht="18.75" customHeight="1" x14ac:dyDescent="0.2">
      <c r="A15" s="31"/>
      <c r="B15" s="31"/>
      <c r="C15" s="32">
        <v>0</v>
      </c>
      <c r="D15" s="32">
        <v>1</v>
      </c>
      <c r="E15" s="33" t="s">
        <v>40</v>
      </c>
      <c r="F15" s="32">
        <v>0</v>
      </c>
      <c r="G15" s="32">
        <v>3</v>
      </c>
      <c r="H15" s="33" t="s">
        <v>40</v>
      </c>
      <c r="I15" s="32">
        <v>2</v>
      </c>
      <c r="J15" s="32">
        <v>0</v>
      </c>
      <c r="K15" s="32">
        <v>2</v>
      </c>
      <c r="L15" s="32">
        <v>0</v>
      </c>
      <c r="M15" s="31"/>
      <c r="N15" s="31"/>
      <c r="O15" s="31"/>
      <c r="P15" s="31"/>
      <c r="Q15" s="31"/>
      <c r="R15" s="31"/>
      <c r="AC15" s="31"/>
      <c r="AD15" s="31"/>
    </row>
    <row r="16" spans="1:30" s="27" customFormat="1" x14ac:dyDescent="0.2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</row>
    <row r="17" spans="1:45" s="27" customFormat="1" x14ac:dyDescent="0.2">
      <c r="A17" s="31"/>
      <c r="B17" s="30" t="s">
        <v>54</v>
      </c>
      <c r="C17" s="31" t="s">
        <v>55</v>
      </c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 t="s">
        <v>265</v>
      </c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</row>
    <row r="18" spans="1:45" s="38" customFormat="1" ht="18.75" customHeight="1" x14ac:dyDescent="0.2">
      <c r="A18" s="34"/>
      <c r="B18" s="34"/>
      <c r="C18" s="35" t="s">
        <v>219</v>
      </c>
      <c r="D18" s="35" t="s">
        <v>213</v>
      </c>
      <c r="E18" s="36"/>
      <c r="F18" s="12" t="s">
        <v>259</v>
      </c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4"/>
      <c r="S18" s="264"/>
      <c r="T18" s="207"/>
      <c r="U18" s="207"/>
      <c r="V18" s="207"/>
      <c r="W18" s="207"/>
      <c r="X18" s="207"/>
      <c r="Y18" s="207"/>
      <c r="Z18" s="207"/>
      <c r="AA18" s="207"/>
      <c r="AB18" s="178"/>
      <c r="AC18" s="34"/>
      <c r="AD18" s="34"/>
    </row>
    <row r="19" spans="1:45" s="27" customFormat="1" x14ac:dyDescent="0.2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</row>
    <row r="20" spans="1:45" s="27" customFormat="1" x14ac:dyDescent="0.2">
      <c r="A20" s="31"/>
      <c r="B20" s="30" t="s">
        <v>56</v>
      </c>
      <c r="C20" s="31" t="s">
        <v>221</v>
      </c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117" t="s">
        <v>281</v>
      </c>
      <c r="T20" s="117"/>
      <c r="U20" s="117"/>
      <c r="V20" s="31"/>
      <c r="W20" s="31"/>
      <c r="X20" s="31"/>
      <c r="Y20" s="31"/>
      <c r="Z20" s="31"/>
      <c r="AA20" s="31"/>
      <c r="AB20" s="31"/>
      <c r="AC20" s="31"/>
      <c r="AD20" s="31"/>
    </row>
    <row r="21" spans="1:45" s="38" customFormat="1" ht="18.75" customHeight="1" x14ac:dyDescent="0.2">
      <c r="A21" s="34"/>
      <c r="B21" s="34"/>
      <c r="C21" s="35">
        <v>7</v>
      </c>
      <c r="D21" s="36"/>
      <c r="E21" s="12" t="s">
        <v>250</v>
      </c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4"/>
      <c r="S21" s="304"/>
      <c r="T21" s="305"/>
      <c r="U21" s="305"/>
      <c r="V21" s="305"/>
      <c r="W21" s="305"/>
      <c r="X21" s="305"/>
      <c r="Y21" s="305"/>
      <c r="Z21" s="305"/>
      <c r="AA21" s="305"/>
      <c r="AB21" s="306"/>
      <c r="AC21" s="34"/>
      <c r="AD21" s="34"/>
    </row>
    <row r="22" spans="1:45" s="27" customFormat="1" x14ac:dyDescent="0.2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</row>
    <row r="23" spans="1:45" s="27" customFormat="1" x14ac:dyDescent="0.2">
      <c r="A23" s="31"/>
      <c r="B23" s="30" t="s">
        <v>57</v>
      </c>
      <c r="C23" s="31" t="s">
        <v>223</v>
      </c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 t="s">
        <v>280</v>
      </c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</row>
    <row r="24" spans="1:45" s="38" customFormat="1" ht="18.75" customHeight="1" x14ac:dyDescent="0.2">
      <c r="A24" s="34"/>
      <c r="B24" s="34"/>
      <c r="C24" s="35">
        <v>1</v>
      </c>
      <c r="D24" s="35">
        <v>2</v>
      </c>
      <c r="E24" s="36"/>
      <c r="F24" s="37" t="s">
        <v>359</v>
      </c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4"/>
      <c r="S24" s="264"/>
      <c r="T24" s="243"/>
      <c r="U24" s="243"/>
      <c r="V24" s="243"/>
      <c r="W24" s="243"/>
      <c r="X24" s="243"/>
      <c r="Y24" s="243"/>
      <c r="Z24" s="243"/>
      <c r="AA24" s="243"/>
      <c r="AB24" s="244"/>
      <c r="AC24" s="34"/>
      <c r="AD24" s="34"/>
    </row>
    <row r="25" spans="1:45" s="27" customFormat="1" x14ac:dyDescent="0.2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</row>
    <row r="26" spans="1:45" s="27" customFormat="1" x14ac:dyDescent="0.2">
      <c r="A26" s="31"/>
      <c r="B26" s="30" t="s">
        <v>58</v>
      </c>
      <c r="C26" s="31" t="s">
        <v>59</v>
      </c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0" t="s">
        <v>60</v>
      </c>
      <c r="S26" s="31" t="s">
        <v>209</v>
      </c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</row>
    <row r="27" spans="1:45" s="27" customFormat="1" ht="18.75" customHeight="1" x14ac:dyDescent="0.2">
      <c r="A27" s="31"/>
      <c r="B27" s="31"/>
      <c r="C27" s="242"/>
      <c r="D27" s="243"/>
      <c r="E27" s="243"/>
      <c r="F27" s="243"/>
      <c r="G27" s="243"/>
      <c r="H27" s="243"/>
      <c r="I27" s="243"/>
      <c r="J27" s="243"/>
      <c r="K27" s="243"/>
      <c r="L27" s="243"/>
      <c r="M27" s="243"/>
      <c r="N27" s="243"/>
      <c r="O27" s="243"/>
      <c r="P27" s="243"/>
      <c r="Q27" s="244"/>
      <c r="S27" s="133">
        <v>0</v>
      </c>
      <c r="T27" s="133">
        <v>5</v>
      </c>
      <c r="U27" s="133" t="s">
        <v>40</v>
      </c>
      <c r="V27" s="133">
        <v>0</v>
      </c>
      <c r="W27" s="133">
        <v>1</v>
      </c>
      <c r="X27" s="133" t="s">
        <v>40</v>
      </c>
      <c r="Y27" s="133">
        <v>1</v>
      </c>
      <c r="Z27" s="133">
        <v>9</v>
      </c>
      <c r="AA27" s="133">
        <v>8</v>
      </c>
      <c r="AB27" s="133">
        <v>0</v>
      </c>
      <c r="AC27" s="31"/>
      <c r="AD27" s="31"/>
    </row>
    <row r="28" spans="1:45" s="27" customFormat="1" x14ac:dyDescent="0.2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</row>
    <row r="29" spans="1:45" s="27" customFormat="1" x14ac:dyDescent="0.2">
      <c r="A29" s="31"/>
      <c r="B29" s="30" t="s">
        <v>61</v>
      </c>
      <c r="C29" s="31" t="s">
        <v>210</v>
      </c>
      <c r="D29" s="31"/>
      <c r="E29" s="31"/>
      <c r="F29" s="31"/>
      <c r="H29" s="31"/>
      <c r="J29" s="31" t="s">
        <v>53</v>
      </c>
      <c r="K29" s="31"/>
      <c r="L29" s="31"/>
      <c r="M29" s="31"/>
      <c r="N29" s="31"/>
      <c r="O29" s="31"/>
      <c r="P29" s="31"/>
      <c r="Q29" s="31"/>
      <c r="R29" s="31"/>
      <c r="S29" s="31" t="s">
        <v>185</v>
      </c>
      <c r="T29" s="18"/>
      <c r="U29" s="31"/>
      <c r="V29" s="31"/>
      <c r="W29" s="31"/>
      <c r="X29" s="31"/>
      <c r="Y29" s="31"/>
      <c r="Z29" s="31"/>
      <c r="AA29" s="31"/>
      <c r="AB29" s="31"/>
      <c r="AC29" s="31"/>
      <c r="AD29" s="31"/>
    </row>
    <row r="30" spans="1:45" s="27" customFormat="1" ht="18.75" customHeight="1" x14ac:dyDescent="0.2">
      <c r="A30" s="31"/>
      <c r="B30" s="31"/>
      <c r="C30" s="133">
        <v>0</v>
      </c>
      <c r="D30" s="133">
        <v>1</v>
      </c>
      <c r="E30" s="133" t="s">
        <v>40</v>
      </c>
      <c r="F30" s="133">
        <v>0</v>
      </c>
      <c r="G30" s="133">
        <v>3</v>
      </c>
      <c r="H30" s="133" t="s">
        <v>40</v>
      </c>
      <c r="I30" s="133">
        <v>2</v>
      </c>
      <c r="J30" s="133">
        <v>0</v>
      </c>
      <c r="K30" s="133">
        <v>1</v>
      </c>
      <c r="L30" s="133">
        <v>9</v>
      </c>
      <c r="M30" s="31"/>
      <c r="N30" s="31"/>
      <c r="O30" s="31"/>
      <c r="P30" s="31"/>
      <c r="Q30" s="31"/>
      <c r="R30" s="31"/>
      <c r="S30" s="133">
        <v>1</v>
      </c>
      <c r="T30" s="133">
        <v>3</v>
      </c>
      <c r="U30" s="133" t="s">
        <v>40</v>
      </c>
      <c r="V30" s="133">
        <v>0</v>
      </c>
      <c r="W30" s="133">
        <v>6</v>
      </c>
      <c r="X30" s="133" t="s">
        <v>40</v>
      </c>
      <c r="Y30" s="133">
        <v>2</v>
      </c>
      <c r="Z30" s="133">
        <v>0</v>
      </c>
      <c r="AA30" s="133">
        <v>2</v>
      </c>
      <c r="AB30" s="133">
        <v>0</v>
      </c>
      <c r="AC30" s="31"/>
      <c r="AD30" s="31"/>
    </row>
    <row r="31" spans="1:45" s="27" customFormat="1" x14ac:dyDescent="0.2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</row>
    <row r="32" spans="1:45" s="27" customFormat="1" x14ac:dyDescent="0.2">
      <c r="A32" s="31"/>
      <c r="B32" s="30" t="s">
        <v>208</v>
      </c>
      <c r="C32" s="31" t="s">
        <v>222</v>
      </c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</row>
    <row r="33" spans="1:30" s="38" customFormat="1" ht="18.75" customHeight="1" x14ac:dyDescent="0.2">
      <c r="A33" s="34"/>
      <c r="B33" s="34"/>
      <c r="C33" s="35">
        <v>0</v>
      </c>
      <c r="D33" s="35">
        <v>1</v>
      </c>
      <c r="E33" s="39"/>
      <c r="F33" s="12" t="s">
        <v>229</v>
      </c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</row>
    <row r="34" spans="1:30" s="27" customFormat="1" ht="14.25" customHeight="1" x14ac:dyDescent="0.2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</row>
    <row r="35" spans="1:30" s="27" customFormat="1" hidden="1" x14ac:dyDescent="0.2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</row>
    <row r="36" spans="1:30" s="27" customFormat="1" hidden="1" x14ac:dyDescent="0.2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</row>
    <row r="37" spans="1:30" s="27" customFormat="1" hidden="1" x14ac:dyDescent="0.2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</row>
    <row r="38" spans="1:30" s="27" customFormat="1" hidden="1" x14ac:dyDescent="0.2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</row>
    <row r="39" spans="1:30" s="27" customFormat="1" hidden="1" x14ac:dyDescent="0.2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</row>
    <row r="40" spans="1:30" s="27" customFormat="1" hidden="1" x14ac:dyDescent="0.2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</row>
    <row r="41" spans="1:30" s="27" customFormat="1" x14ac:dyDescent="0.2">
      <c r="A41" s="31"/>
      <c r="B41" s="31" t="s">
        <v>62</v>
      </c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</row>
    <row r="42" spans="1:30" s="27" customFormat="1" x14ac:dyDescent="0.2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</row>
    <row r="43" spans="1:30" s="27" customFormat="1" ht="15.75" customHeight="1" x14ac:dyDescent="0.2">
      <c r="A43" s="31"/>
      <c r="B43" s="30" t="s">
        <v>63</v>
      </c>
      <c r="C43" s="31" t="s">
        <v>64</v>
      </c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</row>
    <row r="44" spans="1:30" s="27" customFormat="1" ht="15.75" customHeight="1" x14ac:dyDescent="0.2">
      <c r="A44" s="31"/>
      <c r="B44" s="31"/>
      <c r="C44" s="31"/>
      <c r="D44" s="31" t="s">
        <v>65</v>
      </c>
      <c r="E44" s="31"/>
      <c r="F44" s="31"/>
      <c r="G44" s="31" t="s">
        <v>66</v>
      </c>
      <c r="H44" s="31"/>
      <c r="I44" s="31"/>
      <c r="J44" s="31" t="s">
        <v>67</v>
      </c>
      <c r="K44" s="31"/>
      <c r="L44" s="31"/>
      <c r="M44" s="31" t="s">
        <v>68</v>
      </c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</row>
    <row r="45" spans="1:30" s="27" customFormat="1" ht="15.75" customHeight="1" x14ac:dyDescent="0.2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</row>
    <row r="46" spans="1:30" s="27" customFormat="1" ht="15.75" customHeight="1" x14ac:dyDescent="0.2">
      <c r="A46" s="31"/>
      <c r="B46" s="30" t="s">
        <v>69</v>
      </c>
      <c r="C46" s="31" t="s">
        <v>70</v>
      </c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</row>
    <row r="47" spans="1:30" s="40" customFormat="1" ht="18.75" customHeight="1" x14ac:dyDescent="0.2">
      <c r="A47" s="16"/>
      <c r="B47" s="16"/>
      <c r="C47" s="236"/>
      <c r="D47" s="237"/>
      <c r="E47" s="237"/>
      <c r="F47" s="237"/>
      <c r="G47" s="237"/>
      <c r="H47" s="238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16"/>
      <c r="AD47" s="16"/>
    </row>
    <row r="48" spans="1:30" s="27" customFormat="1" ht="15.75" customHeight="1" x14ac:dyDescent="0.2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</row>
    <row r="49" spans="1:30" s="27" customFormat="1" ht="15.75" customHeight="1" x14ac:dyDescent="0.2">
      <c r="A49" s="31"/>
      <c r="B49" s="30" t="s">
        <v>71</v>
      </c>
      <c r="C49" s="31" t="s">
        <v>73</v>
      </c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</row>
    <row r="50" spans="1:30" s="42" customFormat="1" ht="18.75" customHeight="1" x14ac:dyDescent="0.2">
      <c r="A50" s="41"/>
      <c r="B50" s="41"/>
      <c r="C50" s="236" t="s">
        <v>283</v>
      </c>
      <c r="D50" s="237"/>
      <c r="E50" s="237"/>
      <c r="F50" s="237"/>
      <c r="G50" s="237"/>
      <c r="H50" s="238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41"/>
      <c r="AD50" s="41"/>
    </row>
    <row r="51" spans="1:30" s="27" customFormat="1" ht="15.75" customHeight="1" x14ac:dyDescent="0.2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</row>
    <row r="52" spans="1:30" s="27" customFormat="1" ht="18.75" customHeight="1" x14ac:dyDescent="0.2">
      <c r="A52" s="31"/>
      <c r="B52" s="30" t="s">
        <v>72</v>
      </c>
      <c r="C52" s="31" t="s">
        <v>74</v>
      </c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</row>
    <row r="53" spans="1:30" s="42" customFormat="1" ht="18.75" customHeight="1" x14ac:dyDescent="0.2">
      <c r="A53" s="41"/>
      <c r="B53" s="41"/>
      <c r="C53" s="236"/>
      <c r="D53" s="237"/>
      <c r="E53" s="237"/>
      <c r="F53" s="237"/>
      <c r="G53" s="237"/>
      <c r="H53" s="238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41"/>
      <c r="AD53" s="41"/>
    </row>
    <row r="54" spans="1:30" s="27" customFormat="1" ht="15.75" customHeight="1" x14ac:dyDescent="0.2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</row>
    <row r="55" spans="1:30" s="27" customFormat="1" ht="18.75" customHeight="1" x14ac:dyDescent="0.2">
      <c r="A55" s="31"/>
      <c r="B55" s="30" t="s">
        <v>75</v>
      </c>
      <c r="C55" s="31" t="s">
        <v>76</v>
      </c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0" t="s">
        <v>78</v>
      </c>
      <c r="R55" s="31" t="s">
        <v>77</v>
      </c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</row>
    <row r="56" spans="1:30" s="21" customFormat="1" ht="18.75" customHeight="1" x14ac:dyDescent="0.2">
      <c r="A56" s="23"/>
      <c r="B56" s="23"/>
      <c r="C56" s="12" t="s">
        <v>215</v>
      </c>
      <c r="D56" s="20"/>
      <c r="E56" s="20"/>
      <c r="F56" s="20"/>
      <c r="G56" s="12"/>
      <c r="H56" s="12"/>
      <c r="I56" s="12"/>
      <c r="J56" s="12"/>
      <c r="K56" s="12"/>
      <c r="L56" s="12"/>
      <c r="M56" s="12"/>
      <c r="N56" s="12"/>
      <c r="O56" s="12"/>
      <c r="P56" s="23"/>
      <c r="Q56" s="23"/>
      <c r="R56" s="12" t="s">
        <v>340</v>
      </c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23"/>
      <c r="AD56" s="23"/>
    </row>
    <row r="57" spans="1:30" s="27" customFormat="1" ht="15.75" customHeight="1" x14ac:dyDescent="0.2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</row>
    <row r="58" spans="1:30" s="27" customFormat="1" ht="15.75" customHeight="1" x14ac:dyDescent="0.2">
      <c r="A58" s="31"/>
      <c r="B58" s="30" t="s">
        <v>79</v>
      </c>
      <c r="C58" s="31" t="s">
        <v>80</v>
      </c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Q58" s="30">
        <v>20</v>
      </c>
      <c r="R58" s="31" t="s">
        <v>264</v>
      </c>
      <c r="S58" s="31"/>
      <c r="T58" s="31"/>
      <c r="U58" s="31"/>
      <c r="V58" s="31"/>
      <c r="W58" s="31"/>
      <c r="X58" s="31"/>
      <c r="Y58" s="31" t="s">
        <v>53</v>
      </c>
      <c r="AA58" s="31"/>
      <c r="AB58" s="31"/>
      <c r="AC58" s="31"/>
      <c r="AD58" s="31"/>
    </row>
    <row r="59" spans="1:30" ht="18.75" customHeight="1" x14ac:dyDescent="0.2">
      <c r="A59" s="18"/>
      <c r="B59" s="18"/>
      <c r="C59" s="12" t="s">
        <v>215</v>
      </c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Q59" s="18"/>
      <c r="R59" s="32" t="s">
        <v>283</v>
      </c>
      <c r="S59" s="32" t="s">
        <v>283</v>
      </c>
      <c r="T59" s="33" t="s">
        <v>40</v>
      </c>
      <c r="U59" s="32" t="s">
        <v>283</v>
      </c>
      <c r="V59" s="32" t="s">
        <v>283</v>
      </c>
      <c r="W59" s="33" t="s">
        <v>40</v>
      </c>
      <c r="X59" s="32" t="s">
        <v>283</v>
      </c>
      <c r="Y59" s="32" t="s">
        <v>283</v>
      </c>
      <c r="Z59" s="32" t="s">
        <v>283</v>
      </c>
      <c r="AA59" s="32" t="s">
        <v>283</v>
      </c>
      <c r="AB59" s="18"/>
      <c r="AC59" s="18"/>
      <c r="AD59" s="18"/>
    </row>
    <row r="60" spans="1:30" s="27" customFormat="1" ht="15.75" customHeight="1" x14ac:dyDescent="0.2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</row>
    <row r="61" spans="1:30" s="27" customFormat="1" ht="15.75" customHeight="1" x14ac:dyDescent="0.2">
      <c r="A61" s="31"/>
      <c r="B61" s="30" t="s">
        <v>81</v>
      </c>
      <c r="C61" s="31" t="s">
        <v>82</v>
      </c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0" t="s">
        <v>83</v>
      </c>
      <c r="R61" s="31" t="s">
        <v>84</v>
      </c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</row>
    <row r="62" spans="1:30" s="21" customFormat="1" ht="18.75" customHeight="1" x14ac:dyDescent="0.2">
      <c r="A62" s="23"/>
      <c r="B62" s="23"/>
      <c r="C62" s="35" t="s">
        <v>282</v>
      </c>
      <c r="D62" s="35" t="s">
        <v>224</v>
      </c>
      <c r="E62" s="36"/>
      <c r="F62" s="12" t="s">
        <v>258</v>
      </c>
      <c r="G62" s="12"/>
      <c r="H62" s="12"/>
      <c r="I62" s="12"/>
      <c r="J62" s="12"/>
      <c r="K62" s="12"/>
      <c r="L62" s="12"/>
      <c r="M62" s="12"/>
      <c r="N62" s="12"/>
      <c r="O62" s="12"/>
      <c r="P62" s="23"/>
      <c r="Q62" s="23"/>
      <c r="R62" s="35">
        <v>0</v>
      </c>
      <c r="S62" s="35">
        <v>0</v>
      </c>
      <c r="T62" s="35">
        <v>0</v>
      </c>
      <c r="U62" s="23"/>
      <c r="V62" s="23"/>
      <c r="W62" s="23"/>
      <c r="X62" s="23"/>
      <c r="Y62" s="23"/>
      <c r="Z62" s="23"/>
      <c r="AA62" s="23"/>
      <c r="AB62" s="23"/>
      <c r="AC62" s="23"/>
      <c r="AD62" s="23"/>
    </row>
    <row r="63" spans="1:30" s="27" customFormat="1" ht="15.75" customHeight="1" x14ac:dyDescent="0.2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</row>
    <row r="64" spans="1:30" s="27" customFormat="1" ht="15.75" customHeight="1" x14ac:dyDescent="0.2">
      <c r="A64" s="31"/>
      <c r="B64" s="30" t="s">
        <v>85</v>
      </c>
      <c r="C64" s="31" t="s">
        <v>86</v>
      </c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0" t="s">
        <v>87</v>
      </c>
      <c r="R64" s="31" t="s">
        <v>88</v>
      </c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</row>
    <row r="65" spans="1:31" s="21" customFormat="1" ht="15.75" customHeight="1" x14ac:dyDescent="0.2">
      <c r="A65" s="23"/>
      <c r="B65" s="23"/>
      <c r="C65" s="12" t="s">
        <v>216</v>
      </c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23"/>
      <c r="Q65" s="23"/>
      <c r="R65" s="12" t="s">
        <v>343</v>
      </c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23"/>
      <c r="AD65" s="23"/>
    </row>
    <row r="66" spans="1:31" s="27" customFormat="1" ht="6.75" customHeight="1" x14ac:dyDescent="0.2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</row>
    <row r="67" spans="1:31" s="27" customFormat="1" hidden="1" x14ac:dyDescent="0.2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</row>
    <row r="68" spans="1:31" s="27" customFormat="1" hidden="1" x14ac:dyDescent="0.2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</row>
    <row r="69" spans="1:31" s="27" customFormat="1" hidden="1" x14ac:dyDescent="0.2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</row>
    <row r="70" spans="1:31" s="27" customFormat="1" hidden="1" x14ac:dyDescent="0.2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</row>
    <row r="71" spans="1:31" s="27" customFormat="1" hidden="1" x14ac:dyDescent="0.2">
      <c r="A71" s="31"/>
      <c r="AD71" s="31"/>
    </row>
    <row r="72" spans="1:31" s="27" customFormat="1" hidden="1" x14ac:dyDescent="0.2">
      <c r="A72" s="31"/>
      <c r="AD72" s="31"/>
    </row>
    <row r="73" spans="1:31" s="27" customFormat="1" hidden="1" x14ac:dyDescent="0.2">
      <c r="A73" s="31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31"/>
    </row>
    <row r="74" spans="1:31" s="27" customFormat="1" x14ac:dyDescent="0.2">
      <c r="A74" s="18"/>
      <c r="B74" s="31" t="s">
        <v>90</v>
      </c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</row>
    <row r="75" spans="1:31" s="27" customFormat="1" ht="8.25" customHeight="1" x14ac:dyDescent="0.2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</row>
    <row r="76" spans="1:31" s="27" customFormat="1" x14ac:dyDescent="0.2">
      <c r="A76" s="31"/>
      <c r="B76" s="30" t="s">
        <v>89</v>
      </c>
      <c r="C76" s="31" t="s">
        <v>91</v>
      </c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0" t="s">
        <v>92</v>
      </c>
      <c r="Q76" s="31" t="s">
        <v>93</v>
      </c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</row>
    <row r="77" spans="1:31" s="46" customFormat="1" ht="18.75" customHeight="1" x14ac:dyDescent="0.2">
      <c r="A77" s="45"/>
      <c r="B77" s="45"/>
      <c r="C77" s="35" t="s">
        <v>212</v>
      </c>
      <c r="D77" s="35" t="s">
        <v>213</v>
      </c>
      <c r="E77" s="35">
        <v>6</v>
      </c>
      <c r="F77" s="35"/>
      <c r="G77" s="35"/>
      <c r="H77" s="35"/>
      <c r="I77" s="12" t="s">
        <v>352</v>
      </c>
      <c r="J77" s="43"/>
      <c r="K77" s="20"/>
      <c r="L77" s="20"/>
      <c r="M77" s="20"/>
      <c r="N77" s="20"/>
      <c r="O77" s="20"/>
      <c r="P77" s="45"/>
      <c r="Q77" s="121" t="s">
        <v>212</v>
      </c>
      <c r="R77" s="121" t="s">
        <v>213</v>
      </c>
      <c r="S77" s="163">
        <v>6</v>
      </c>
      <c r="T77" s="163"/>
      <c r="U77" s="163"/>
      <c r="V77" s="163"/>
      <c r="W77" s="164" t="s">
        <v>352</v>
      </c>
      <c r="X77" s="43"/>
      <c r="Y77" s="20"/>
      <c r="Z77" s="20"/>
      <c r="AA77" s="20"/>
      <c r="AB77" s="20"/>
      <c r="AC77" s="45"/>
      <c r="AD77" s="45"/>
      <c r="AE77" s="45"/>
    </row>
    <row r="78" spans="1:31" s="27" customFormat="1" x14ac:dyDescent="0.2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</row>
    <row r="79" spans="1:31" s="27" customFormat="1" x14ac:dyDescent="0.2">
      <c r="A79" s="31"/>
      <c r="B79" s="30" t="s">
        <v>94</v>
      </c>
      <c r="C79" s="31" t="s">
        <v>95</v>
      </c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0" t="s">
        <v>101</v>
      </c>
      <c r="P79" s="31" t="s">
        <v>96</v>
      </c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</row>
    <row r="80" spans="1:31" s="27" customFormat="1" ht="18.75" customHeight="1" x14ac:dyDescent="0.2">
      <c r="A80" s="31"/>
      <c r="B80" s="31"/>
      <c r="C80" s="35" t="s">
        <v>212</v>
      </c>
      <c r="D80" s="35" t="s">
        <v>213</v>
      </c>
      <c r="E80" s="36"/>
      <c r="F80" s="12" t="s">
        <v>220</v>
      </c>
      <c r="G80" s="37"/>
      <c r="H80" s="47"/>
      <c r="I80" s="47"/>
      <c r="J80" s="47"/>
      <c r="K80" s="47"/>
      <c r="L80" s="47"/>
      <c r="M80" s="47"/>
      <c r="N80" s="31"/>
      <c r="O80" s="31"/>
      <c r="P80" s="31"/>
      <c r="Q80" s="31" t="s">
        <v>97</v>
      </c>
      <c r="R80" s="31"/>
      <c r="S80" s="31"/>
      <c r="T80" s="31"/>
      <c r="U80" s="31"/>
      <c r="V80" s="31"/>
      <c r="W80" s="31" t="s">
        <v>320</v>
      </c>
      <c r="X80" s="31"/>
      <c r="Y80" s="31"/>
      <c r="Z80" s="31"/>
      <c r="AA80" s="31"/>
      <c r="AB80" s="31"/>
      <c r="AC80" s="31"/>
      <c r="AD80" s="31"/>
    </row>
    <row r="81" spans="1:30" s="27" customFormat="1" ht="15.75" customHeight="1" x14ac:dyDescent="0.2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 t="s">
        <v>98</v>
      </c>
      <c r="R81" s="31"/>
      <c r="S81" s="31"/>
      <c r="T81" s="31"/>
      <c r="U81" s="31"/>
      <c r="V81" s="31"/>
      <c r="W81" s="31" t="s">
        <v>100</v>
      </c>
      <c r="X81" s="31"/>
      <c r="Y81" s="31"/>
      <c r="Z81" s="31"/>
      <c r="AA81" s="31"/>
      <c r="AB81" s="31"/>
      <c r="AC81" s="31"/>
      <c r="AD81" s="31"/>
    </row>
    <row r="82" spans="1:30" s="27" customFormat="1" ht="16.5" customHeight="1" x14ac:dyDescent="0.2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 t="s">
        <v>99</v>
      </c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</row>
    <row r="83" spans="1:30" s="27" customFormat="1" ht="16.5" hidden="1" customHeight="1" x14ac:dyDescent="0.2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</row>
    <row r="84" spans="1:30" s="27" customFormat="1" ht="16.5" customHeight="1" x14ac:dyDescent="0.2">
      <c r="A84" s="31"/>
      <c r="B84" s="30" t="s">
        <v>102</v>
      </c>
      <c r="C84" s="31" t="s">
        <v>105</v>
      </c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</row>
    <row r="85" spans="1:30" s="27" customFormat="1" ht="15.75" customHeight="1" x14ac:dyDescent="0.2">
      <c r="A85" s="31"/>
      <c r="B85" s="31"/>
      <c r="C85" s="31"/>
      <c r="D85" s="31" t="s">
        <v>104</v>
      </c>
      <c r="E85" s="31"/>
      <c r="F85" s="31"/>
      <c r="G85" s="31"/>
      <c r="H85" s="31"/>
      <c r="I85" s="31" t="s">
        <v>106</v>
      </c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</row>
    <row r="86" spans="1:30" s="27" customFormat="1" ht="6" customHeight="1" x14ac:dyDescent="0.2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</row>
    <row r="87" spans="1:30" s="27" customFormat="1" x14ac:dyDescent="0.2">
      <c r="A87" s="31"/>
      <c r="B87" s="30" t="s">
        <v>103</v>
      </c>
      <c r="C87" s="31" t="s">
        <v>39</v>
      </c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0" t="s">
        <v>107</v>
      </c>
      <c r="Q87" s="31" t="s">
        <v>108</v>
      </c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</row>
    <row r="88" spans="1:30" s="46" customFormat="1" ht="18.75" customHeight="1" x14ac:dyDescent="0.2">
      <c r="A88" s="45"/>
      <c r="B88" s="45"/>
      <c r="C88" s="35"/>
      <c r="D88" s="35"/>
      <c r="E88" s="35"/>
      <c r="F88" s="35"/>
      <c r="G88" s="35"/>
      <c r="H88" s="35"/>
      <c r="I88" s="35"/>
      <c r="J88" s="35"/>
      <c r="K88" s="12" t="s">
        <v>341</v>
      </c>
      <c r="L88" s="20"/>
      <c r="M88" s="20"/>
      <c r="N88" s="20"/>
      <c r="O88" s="45"/>
      <c r="P88" s="45"/>
      <c r="Q88" s="35">
        <v>8</v>
      </c>
      <c r="R88" s="35">
        <v>0</v>
      </c>
      <c r="S88" s="35">
        <v>0</v>
      </c>
      <c r="T88" s="35">
        <v>0</v>
      </c>
      <c r="U88" s="35">
        <v>4</v>
      </c>
      <c r="V88" s="35">
        <v>8</v>
      </c>
      <c r="W88" s="35">
        <v>0</v>
      </c>
      <c r="X88" s="35">
        <v>1</v>
      </c>
      <c r="Y88" s="245" t="s">
        <v>342</v>
      </c>
      <c r="Z88" s="246"/>
      <c r="AA88" s="246"/>
      <c r="AB88" s="246"/>
      <c r="AC88" s="45"/>
      <c r="AD88" s="45"/>
    </row>
    <row r="89" spans="1:30" s="27" customFormat="1" ht="6" customHeight="1" x14ac:dyDescent="0.2">
      <c r="A89" s="31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</row>
    <row r="90" spans="1:30" x14ac:dyDescent="0.2">
      <c r="A90" s="18"/>
      <c r="B90" s="30" t="s">
        <v>109</v>
      </c>
      <c r="C90" s="31" t="s">
        <v>110</v>
      </c>
      <c r="D90" s="31"/>
      <c r="E90" s="31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30" t="s">
        <v>111</v>
      </c>
      <c r="Q90" s="31" t="s">
        <v>112</v>
      </c>
      <c r="R90" s="31"/>
      <c r="S90" s="31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</row>
    <row r="91" spans="1:30" s="46" customFormat="1" ht="18.75" customHeight="1" x14ac:dyDescent="0.2">
      <c r="A91" s="45"/>
      <c r="B91" s="45"/>
      <c r="C91" s="35">
        <v>0</v>
      </c>
      <c r="D91" s="35">
        <v>0</v>
      </c>
      <c r="E91" s="35">
        <v>1</v>
      </c>
      <c r="F91" s="36"/>
      <c r="G91" s="20"/>
      <c r="H91" s="20"/>
      <c r="I91" s="20"/>
      <c r="J91" s="20"/>
      <c r="K91" s="20"/>
      <c r="L91" s="20"/>
      <c r="M91" s="20"/>
      <c r="N91" s="20"/>
      <c r="O91" s="45"/>
      <c r="P91" s="45"/>
      <c r="Q91" s="35">
        <v>0</v>
      </c>
      <c r="R91" s="35">
        <v>0</v>
      </c>
      <c r="S91" s="35">
        <v>1</v>
      </c>
      <c r="T91" s="36"/>
      <c r="U91" s="20"/>
      <c r="V91" s="20"/>
      <c r="W91" s="20"/>
      <c r="X91" s="20"/>
      <c r="Y91" s="20"/>
      <c r="Z91" s="20"/>
      <c r="AA91" s="20"/>
      <c r="AB91" s="20"/>
      <c r="AC91" s="45"/>
      <c r="AD91" s="45"/>
    </row>
    <row r="92" spans="1:30" ht="3.75" customHeight="1" x14ac:dyDescent="0.2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</row>
    <row r="93" spans="1:30" x14ac:dyDescent="0.2">
      <c r="A93" s="18"/>
      <c r="B93" s="30" t="s">
        <v>113</v>
      </c>
      <c r="C93" s="31" t="s">
        <v>114</v>
      </c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</row>
    <row r="94" spans="1:30" ht="18.75" customHeight="1" x14ac:dyDescent="0.2">
      <c r="A94" s="18"/>
      <c r="B94" s="18"/>
      <c r="C94" s="48" t="s">
        <v>283</v>
      </c>
      <c r="D94" s="48" t="s">
        <v>283</v>
      </c>
      <c r="E94" s="48" t="s">
        <v>283</v>
      </c>
      <c r="F94" s="48" t="s">
        <v>283</v>
      </c>
      <c r="G94" s="48" t="s">
        <v>283</v>
      </c>
      <c r="H94" s="43"/>
      <c r="I94" s="43"/>
      <c r="J94" s="43"/>
      <c r="K94" s="43"/>
      <c r="L94" s="43"/>
      <c r="M94" s="43"/>
      <c r="N94" s="43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</row>
    <row r="95" spans="1:30" ht="6.75" customHeight="1" x14ac:dyDescent="0.2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</row>
    <row r="96" spans="1:30" hidden="1" x14ac:dyDescent="0.2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</row>
    <row r="97" spans="1:30" hidden="1" x14ac:dyDescent="0.2">
      <c r="A97" s="18"/>
      <c r="B97" s="31"/>
      <c r="C97" s="31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</row>
    <row r="98" spans="1:30" x14ac:dyDescent="0.2">
      <c r="A98" s="18"/>
      <c r="B98" s="31" t="s">
        <v>115</v>
      </c>
      <c r="C98" s="31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</row>
    <row r="99" spans="1:30" ht="4.5" customHeight="1" x14ac:dyDescent="0.2">
      <c r="A99" s="18"/>
      <c r="B99" s="31"/>
      <c r="C99" s="31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</row>
    <row r="100" spans="1:30" x14ac:dyDescent="0.2">
      <c r="A100" s="18"/>
      <c r="B100" s="30" t="s">
        <v>116</v>
      </c>
      <c r="C100" s="31" t="s">
        <v>117</v>
      </c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</row>
    <row r="101" spans="1:30" s="42" customFormat="1" ht="18.75" customHeight="1" x14ac:dyDescent="0.2">
      <c r="A101" s="41"/>
      <c r="B101" s="41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41"/>
      <c r="AD101" s="41"/>
    </row>
    <row r="102" spans="1:30" ht="6" customHeight="1" x14ac:dyDescent="0.2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</row>
    <row r="103" spans="1:30" x14ac:dyDescent="0.2">
      <c r="A103" s="18"/>
      <c r="B103" s="30" t="s">
        <v>118</v>
      </c>
      <c r="C103" s="31" t="s">
        <v>119</v>
      </c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</row>
    <row r="104" spans="1:30" s="42" customFormat="1" ht="18.75" customHeight="1" x14ac:dyDescent="0.2">
      <c r="A104" s="41"/>
      <c r="B104" s="41"/>
      <c r="C104" s="233" t="s">
        <v>353</v>
      </c>
      <c r="D104" s="234"/>
      <c r="E104" s="234"/>
      <c r="F104" s="234"/>
      <c r="G104" s="234"/>
      <c r="H104" s="234"/>
      <c r="I104" s="234"/>
      <c r="J104" s="234"/>
      <c r="K104" s="234"/>
      <c r="L104" s="234"/>
      <c r="M104" s="234"/>
      <c r="N104" s="235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41"/>
      <c r="AD104" s="41"/>
    </row>
    <row r="105" spans="1:30" ht="6" customHeight="1" x14ac:dyDescent="0.2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</row>
    <row r="106" spans="1:30" s="42" customFormat="1" ht="18.75" customHeight="1" x14ac:dyDescent="0.2">
      <c r="A106" s="41"/>
      <c r="B106" s="41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41"/>
      <c r="AD106" s="41"/>
    </row>
    <row r="107" spans="1:30" ht="5.25" customHeight="1" x14ac:dyDescent="0.2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</row>
    <row r="108" spans="1:30" s="42" customFormat="1" ht="18.75" customHeight="1" x14ac:dyDescent="0.2">
      <c r="A108" s="41"/>
      <c r="B108" s="41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41"/>
      <c r="AD108" s="41"/>
    </row>
    <row r="109" spans="1:30" x14ac:dyDescent="0.2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</row>
    <row r="110" spans="1:30" x14ac:dyDescent="0.2">
      <c r="A110" s="18"/>
      <c r="B110" s="30" t="s">
        <v>120</v>
      </c>
      <c r="C110" s="31" t="s">
        <v>121</v>
      </c>
      <c r="D110" s="18"/>
      <c r="E110" s="18"/>
      <c r="F110" s="18"/>
      <c r="G110" s="18"/>
      <c r="H110" s="18"/>
      <c r="I110" s="18"/>
      <c r="J110" s="30" t="s">
        <v>122</v>
      </c>
      <c r="K110" s="31" t="s">
        <v>123</v>
      </c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W110" s="30" t="s">
        <v>124</v>
      </c>
      <c r="X110" s="31" t="s">
        <v>125</v>
      </c>
      <c r="Y110" s="18"/>
      <c r="Z110" s="18"/>
      <c r="AA110" s="18"/>
      <c r="AB110" s="18"/>
      <c r="AC110" s="18"/>
      <c r="AD110" s="18"/>
    </row>
    <row r="111" spans="1:30" s="21" customFormat="1" ht="18.75" customHeight="1" x14ac:dyDescent="0.2">
      <c r="A111" s="23"/>
      <c r="B111" s="23"/>
      <c r="C111" s="35">
        <v>1</v>
      </c>
      <c r="D111" s="35">
        <v>9</v>
      </c>
      <c r="E111" s="35">
        <v>2</v>
      </c>
      <c r="F111" s="35">
        <v>0</v>
      </c>
      <c r="G111" s="35">
        <v>0</v>
      </c>
      <c r="H111" s="45"/>
      <c r="I111" s="23"/>
      <c r="J111" s="23"/>
      <c r="K111" s="247" t="s">
        <v>220</v>
      </c>
      <c r="L111" s="237"/>
      <c r="M111" s="237"/>
      <c r="N111" s="237"/>
      <c r="O111" s="237"/>
      <c r="P111" s="237"/>
      <c r="Q111" s="237"/>
      <c r="R111" s="237"/>
      <c r="S111" s="237"/>
      <c r="T111" s="237"/>
      <c r="U111" s="238"/>
      <c r="W111" s="23"/>
      <c r="X111" s="35" t="s">
        <v>212</v>
      </c>
      <c r="Y111" s="35" t="s">
        <v>213</v>
      </c>
      <c r="Z111" s="35" t="s">
        <v>42</v>
      </c>
      <c r="AA111" s="35" t="s">
        <v>214</v>
      </c>
      <c r="AB111" s="23"/>
      <c r="AC111" s="23"/>
      <c r="AD111" s="23"/>
    </row>
    <row r="112" spans="1:30" ht="5.25" customHeight="1" x14ac:dyDescent="0.2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</row>
    <row r="113" spans="1:31" x14ac:dyDescent="0.2">
      <c r="A113" s="18"/>
      <c r="B113" s="30" t="s">
        <v>128</v>
      </c>
      <c r="C113" s="31" t="s">
        <v>129</v>
      </c>
      <c r="D113" s="18"/>
      <c r="E113" s="18"/>
      <c r="F113" s="18"/>
      <c r="G113" s="18"/>
      <c r="H113" s="18"/>
      <c r="I113" s="18"/>
      <c r="J113" s="30" t="s">
        <v>126</v>
      </c>
      <c r="K113" s="31" t="s">
        <v>127</v>
      </c>
      <c r="M113" s="18"/>
      <c r="N113" s="18"/>
      <c r="O113" s="18"/>
      <c r="P113" s="18"/>
      <c r="Q113" s="18"/>
      <c r="R113" s="18"/>
      <c r="S113" s="18"/>
      <c r="T113" s="18"/>
      <c r="U113" s="18"/>
      <c r="W113" s="30" t="s">
        <v>130</v>
      </c>
      <c r="X113" s="31" t="s">
        <v>131</v>
      </c>
      <c r="Y113" s="18"/>
      <c r="Z113" s="18"/>
      <c r="AA113" s="18"/>
      <c r="AB113" s="18"/>
      <c r="AC113" s="18"/>
      <c r="AD113" s="18"/>
    </row>
    <row r="114" spans="1:31" s="21" customFormat="1" ht="18.75" customHeight="1" x14ac:dyDescent="0.2">
      <c r="A114" s="23"/>
      <c r="B114" s="23"/>
      <c r="C114" s="135" t="s">
        <v>321</v>
      </c>
      <c r="D114" s="12"/>
      <c r="E114" s="12"/>
      <c r="F114" s="12"/>
      <c r="G114" s="12"/>
      <c r="H114" s="12"/>
      <c r="I114" s="23"/>
      <c r="J114" s="23"/>
      <c r="K114" s="247"/>
      <c r="L114" s="248"/>
      <c r="M114" s="248"/>
      <c r="N114" s="248"/>
      <c r="O114" s="248"/>
      <c r="P114" s="248"/>
      <c r="Q114" s="248"/>
      <c r="R114" s="248"/>
      <c r="S114" s="248"/>
      <c r="T114" s="248"/>
      <c r="U114" s="249"/>
      <c r="W114" s="23"/>
      <c r="X114" s="23"/>
      <c r="Y114" s="34" t="s">
        <v>132</v>
      </c>
      <c r="Z114" s="23"/>
      <c r="AA114" s="23"/>
      <c r="AB114" s="34" t="s">
        <v>133</v>
      </c>
      <c r="AC114" s="23"/>
      <c r="AD114" s="23"/>
    </row>
    <row r="115" spans="1:31" ht="4.5" customHeight="1" x14ac:dyDescent="0.2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</row>
    <row r="116" spans="1:31" ht="0.75" customHeight="1" x14ac:dyDescent="0.2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</row>
    <row r="117" spans="1:31" x14ac:dyDescent="0.2">
      <c r="A117" s="18"/>
      <c r="B117" s="31"/>
      <c r="C117" s="31" t="s">
        <v>134</v>
      </c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</row>
    <row r="118" spans="1:31" ht="7.5" customHeight="1" x14ac:dyDescent="0.2">
      <c r="A118" s="18"/>
      <c r="B118" s="31"/>
      <c r="C118" s="31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</row>
    <row r="119" spans="1:31" x14ac:dyDescent="0.2">
      <c r="A119" s="18"/>
      <c r="B119" s="30"/>
      <c r="C119" s="31" t="s">
        <v>136</v>
      </c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</row>
    <row r="120" spans="1:31" ht="15.75" customHeight="1" x14ac:dyDescent="0.2">
      <c r="A120" s="18"/>
      <c r="B120" s="18"/>
      <c r="C120" s="18"/>
      <c r="D120" s="49" t="s">
        <v>137</v>
      </c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49" t="s">
        <v>138</v>
      </c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</row>
    <row r="121" spans="1:31" ht="5.25" customHeight="1" x14ac:dyDescent="0.2">
      <c r="A121" s="18"/>
      <c r="B121" s="30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</row>
    <row r="122" spans="1:31" x14ac:dyDescent="0.2">
      <c r="A122" s="18"/>
      <c r="B122" s="30" t="s">
        <v>135</v>
      </c>
      <c r="C122" s="31" t="s">
        <v>117</v>
      </c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</row>
    <row r="123" spans="1:31" s="42" customFormat="1" ht="18.75" customHeight="1" x14ac:dyDescent="0.2">
      <c r="A123" s="41"/>
      <c r="B123" s="41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41"/>
      <c r="AD123" s="41"/>
    </row>
    <row r="124" spans="1:31" ht="4.5" customHeight="1" x14ac:dyDescent="0.2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</row>
    <row r="125" spans="1:31" x14ac:dyDescent="0.2">
      <c r="A125" s="18"/>
      <c r="B125" s="30" t="s">
        <v>139</v>
      </c>
      <c r="C125" s="31" t="s">
        <v>119</v>
      </c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</row>
    <row r="126" spans="1:31" s="42" customFormat="1" ht="18.75" customHeight="1" x14ac:dyDescent="0.2">
      <c r="A126" s="41"/>
      <c r="B126" s="41"/>
      <c r="C126" s="239" t="str">
        <f>C104</f>
        <v xml:space="preserve"> Manglor Swat</v>
      </c>
      <c r="D126" s="240"/>
      <c r="E126" s="240"/>
      <c r="F126" s="240"/>
      <c r="G126" s="240"/>
      <c r="H126" s="240"/>
      <c r="I126" s="240"/>
      <c r="J126" s="240"/>
      <c r="K126" s="240"/>
      <c r="L126" s="240"/>
      <c r="M126" s="240"/>
      <c r="N126" s="241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41"/>
      <c r="AD126" s="41"/>
    </row>
    <row r="127" spans="1:31" ht="6" customHeight="1" x14ac:dyDescent="0.2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</row>
    <row r="128" spans="1:31" s="42" customFormat="1" ht="18.75" customHeight="1" x14ac:dyDescent="0.2">
      <c r="A128" s="41"/>
      <c r="B128" s="41"/>
      <c r="C128" s="77"/>
      <c r="D128" s="77"/>
      <c r="E128" s="77"/>
      <c r="F128" s="77"/>
      <c r="G128" s="77"/>
      <c r="H128" s="77"/>
      <c r="I128" s="77"/>
      <c r="J128" s="77"/>
      <c r="K128" s="77"/>
      <c r="L128" s="77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41"/>
      <c r="AD128" s="41"/>
    </row>
    <row r="129" spans="1:30" ht="5.25" customHeight="1" x14ac:dyDescent="0.2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</row>
    <row r="130" spans="1:30" s="42" customFormat="1" ht="18.75" customHeight="1" x14ac:dyDescent="0.2">
      <c r="A130" s="41"/>
      <c r="B130" s="41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41"/>
      <c r="AD130" s="41"/>
    </row>
    <row r="131" spans="1:30" ht="6" customHeight="1" x14ac:dyDescent="0.2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</row>
    <row r="132" spans="1:30" x14ac:dyDescent="0.2">
      <c r="A132" s="18"/>
      <c r="B132" s="30" t="s">
        <v>140</v>
      </c>
      <c r="C132" s="31" t="s">
        <v>121</v>
      </c>
      <c r="D132" s="18"/>
      <c r="E132" s="18"/>
      <c r="F132" s="18"/>
      <c r="G132" s="18"/>
      <c r="H132" s="18"/>
      <c r="I132" s="18"/>
      <c r="J132" s="30" t="s">
        <v>141</v>
      </c>
      <c r="K132" s="31" t="s">
        <v>123</v>
      </c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W132" s="30" t="s">
        <v>142</v>
      </c>
      <c r="X132" s="31" t="s">
        <v>125</v>
      </c>
      <c r="Y132" s="18"/>
      <c r="Z132" s="18"/>
      <c r="AA132" s="18"/>
      <c r="AB132" s="18"/>
      <c r="AC132" s="18"/>
      <c r="AD132" s="18"/>
    </row>
    <row r="133" spans="1:30" s="21" customFormat="1" ht="18.75" customHeight="1" x14ac:dyDescent="0.2">
      <c r="A133" s="23"/>
      <c r="B133" s="23"/>
      <c r="C133" s="35">
        <v>1</v>
      </c>
      <c r="D133" s="35">
        <v>9</v>
      </c>
      <c r="E133" s="35">
        <v>2</v>
      </c>
      <c r="F133" s="35">
        <v>0</v>
      </c>
      <c r="G133" s="35">
        <v>0</v>
      </c>
      <c r="H133" s="45"/>
      <c r="I133" s="23"/>
      <c r="J133" s="23"/>
      <c r="K133" s="247" t="s">
        <v>220</v>
      </c>
      <c r="L133" s="237"/>
      <c r="M133" s="237"/>
      <c r="N133" s="237"/>
      <c r="O133" s="237"/>
      <c r="P133" s="237"/>
      <c r="Q133" s="237"/>
      <c r="R133" s="237"/>
      <c r="S133" s="237"/>
      <c r="T133" s="237"/>
      <c r="U133" s="238"/>
      <c r="W133" s="23"/>
      <c r="X133" s="35" t="s">
        <v>212</v>
      </c>
      <c r="Y133" s="35" t="s">
        <v>213</v>
      </c>
      <c r="Z133" s="35" t="s">
        <v>42</v>
      </c>
      <c r="AA133" s="35" t="s">
        <v>214</v>
      </c>
      <c r="AB133" s="23"/>
      <c r="AC133" s="23"/>
      <c r="AD133" s="23"/>
    </row>
    <row r="134" spans="1:30" x14ac:dyDescent="0.2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W134" s="18"/>
      <c r="X134" s="18"/>
      <c r="Y134" s="18"/>
      <c r="Z134" s="18"/>
      <c r="AA134" s="18"/>
      <c r="AB134" s="18"/>
      <c r="AC134" s="18"/>
      <c r="AD134" s="18"/>
    </row>
    <row r="135" spans="1:30" x14ac:dyDescent="0.2">
      <c r="A135" s="18"/>
      <c r="B135" s="30" t="s">
        <v>144</v>
      </c>
      <c r="C135" s="31" t="s">
        <v>145</v>
      </c>
      <c r="D135" s="18"/>
      <c r="E135" s="18"/>
      <c r="F135" s="18"/>
      <c r="G135" s="18"/>
      <c r="H135" s="18"/>
      <c r="I135" s="18"/>
      <c r="J135" s="18"/>
      <c r="K135" s="31" t="s">
        <v>127</v>
      </c>
      <c r="M135" s="18"/>
      <c r="N135" s="18"/>
      <c r="O135" s="18"/>
      <c r="P135" s="18"/>
      <c r="Q135" s="18"/>
      <c r="R135" s="18"/>
      <c r="S135" s="18"/>
      <c r="T135" s="18"/>
      <c r="U135" s="18"/>
      <c r="W135" s="30" t="s">
        <v>143</v>
      </c>
      <c r="X135" s="31" t="s">
        <v>131</v>
      </c>
      <c r="Y135" s="18"/>
      <c r="Z135" s="18"/>
      <c r="AA135" s="18"/>
      <c r="AB135" s="18"/>
      <c r="AC135" s="18"/>
      <c r="AD135" s="18"/>
    </row>
    <row r="136" spans="1:30" s="21" customFormat="1" ht="18.75" customHeight="1" x14ac:dyDescent="0.2">
      <c r="A136" s="23"/>
      <c r="B136" s="23"/>
      <c r="C136" s="135" t="s">
        <v>321</v>
      </c>
      <c r="D136" s="12"/>
      <c r="E136" s="12"/>
      <c r="F136" s="12"/>
      <c r="G136" s="12"/>
      <c r="H136" s="12"/>
      <c r="I136" s="23"/>
      <c r="J136" s="23"/>
      <c r="K136" s="247"/>
      <c r="L136" s="248"/>
      <c r="M136" s="248"/>
      <c r="N136" s="248"/>
      <c r="O136" s="248"/>
      <c r="P136" s="248"/>
      <c r="Q136" s="248"/>
      <c r="R136" s="248"/>
      <c r="S136" s="248"/>
      <c r="T136" s="248"/>
      <c r="U136" s="249"/>
      <c r="W136" s="23"/>
      <c r="X136" s="23"/>
      <c r="Y136" s="34" t="s">
        <v>132</v>
      </c>
      <c r="Z136" s="23"/>
      <c r="AA136" s="23"/>
      <c r="AB136" s="34" t="s">
        <v>133</v>
      </c>
      <c r="AC136" s="23"/>
      <c r="AD136" s="23"/>
    </row>
    <row r="137" spans="1:30" ht="9" customHeight="1" x14ac:dyDescent="0.2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</row>
    <row r="138" spans="1:30" ht="9.75" hidden="1" customHeight="1" x14ac:dyDescent="0.2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</row>
    <row r="139" spans="1:30" ht="15" x14ac:dyDescent="0.2">
      <c r="A139" s="18"/>
      <c r="B139" s="31" t="s">
        <v>146</v>
      </c>
      <c r="C139" s="31"/>
      <c r="D139" s="18"/>
      <c r="E139" s="18"/>
      <c r="F139" s="18"/>
      <c r="G139" s="18"/>
      <c r="H139" s="18"/>
      <c r="I139" s="18"/>
      <c r="J139" s="23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</row>
    <row r="140" spans="1:30" x14ac:dyDescent="0.2">
      <c r="A140" s="18"/>
      <c r="B140" s="31"/>
      <c r="C140" s="31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</row>
    <row r="141" spans="1:30" x14ac:dyDescent="0.2">
      <c r="A141" s="18"/>
      <c r="B141" s="30" t="s">
        <v>147</v>
      </c>
      <c r="C141" s="31" t="s">
        <v>217</v>
      </c>
      <c r="D141" s="18"/>
      <c r="E141" s="18"/>
      <c r="F141" s="18"/>
      <c r="G141" s="18"/>
      <c r="H141" s="18"/>
      <c r="I141" s="30" t="s">
        <v>148</v>
      </c>
      <c r="J141" s="31" t="s">
        <v>149</v>
      </c>
      <c r="K141" s="18"/>
      <c r="L141" s="18"/>
      <c r="M141" s="18"/>
      <c r="N141" s="18"/>
      <c r="O141" s="18"/>
      <c r="P141" s="30" t="s">
        <v>150</v>
      </c>
      <c r="Q141" s="31" t="s">
        <v>151</v>
      </c>
      <c r="R141" s="18"/>
      <c r="S141" s="18"/>
      <c r="T141" s="18"/>
      <c r="U141" s="18"/>
      <c r="V141" s="18"/>
      <c r="W141" s="30" t="s">
        <v>152</v>
      </c>
      <c r="X141" s="31" t="s">
        <v>153</v>
      </c>
      <c r="Y141" s="18"/>
      <c r="Z141" s="18"/>
      <c r="AA141" s="18"/>
      <c r="AB141" s="18"/>
      <c r="AC141" s="18"/>
      <c r="AD141" s="18"/>
    </row>
    <row r="142" spans="1:30" s="21" customFormat="1" ht="18.75" customHeight="1" x14ac:dyDescent="0.2">
      <c r="A142" s="23"/>
      <c r="B142" s="23"/>
      <c r="C142" s="35" t="s">
        <v>224</v>
      </c>
      <c r="D142" s="35">
        <v>1</v>
      </c>
      <c r="E142" s="12" t="s">
        <v>232</v>
      </c>
      <c r="F142" s="37"/>
      <c r="G142" s="12"/>
      <c r="H142" s="23"/>
      <c r="I142" s="23"/>
      <c r="J142" s="35">
        <v>1</v>
      </c>
      <c r="K142" s="35">
        <v>7</v>
      </c>
      <c r="L142" s="36" t="s">
        <v>328</v>
      </c>
      <c r="M142" s="12"/>
      <c r="N142" s="12"/>
      <c r="O142" s="23"/>
      <c r="P142" s="23"/>
      <c r="Q142" s="35">
        <v>1</v>
      </c>
      <c r="R142" s="35">
        <v>2</v>
      </c>
      <c r="S142" s="36"/>
      <c r="T142" s="12"/>
      <c r="U142" s="12"/>
      <c r="V142" s="23"/>
      <c r="W142" s="23"/>
      <c r="X142" s="35">
        <v>0</v>
      </c>
      <c r="Y142" s="35">
        <v>1</v>
      </c>
      <c r="Z142" s="36"/>
      <c r="AA142" s="12"/>
      <c r="AB142" s="12"/>
      <c r="AC142" s="23"/>
      <c r="AD142" s="23"/>
    </row>
    <row r="143" spans="1:30" ht="7.5" customHeight="1" x14ac:dyDescent="0.2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</row>
    <row r="144" spans="1:30" x14ac:dyDescent="0.2">
      <c r="A144" s="18"/>
      <c r="B144" s="30" t="s">
        <v>154</v>
      </c>
      <c r="C144" s="31" t="s">
        <v>304</v>
      </c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 t="s">
        <v>260</v>
      </c>
      <c r="P144" s="18"/>
      <c r="Q144" s="31" t="s">
        <v>303</v>
      </c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</row>
    <row r="145" spans="1:30" s="27" customFormat="1" x14ac:dyDescent="0.2">
      <c r="A145" s="31"/>
      <c r="B145" s="31"/>
      <c r="C145" s="181" t="s">
        <v>207</v>
      </c>
      <c r="D145" s="182"/>
      <c r="E145" s="182"/>
      <c r="F145" s="183"/>
      <c r="G145" s="251" t="s">
        <v>6</v>
      </c>
      <c r="H145" s="251"/>
      <c r="I145" s="251"/>
      <c r="J145" s="251"/>
      <c r="K145" s="251"/>
      <c r="L145" s="181" t="s">
        <v>14</v>
      </c>
      <c r="M145" s="182"/>
      <c r="N145" s="183"/>
      <c r="O145" s="31"/>
      <c r="P145" s="31"/>
      <c r="Q145" s="181" t="s">
        <v>207</v>
      </c>
      <c r="R145" s="182"/>
      <c r="S145" s="182"/>
      <c r="T145" s="183"/>
      <c r="U145" s="251" t="s">
        <v>6</v>
      </c>
      <c r="V145" s="251"/>
      <c r="W145" s="251"/>
      <c r="X145" s="251"/>
      <c r="Y145" s="251"/>
      <c r="Z145" s="181" t="s">
        <v>14</v>
      </c>
      <c r="AA145" s="182"/>
      <c r="AB145" s="183"/>
      <c r="AC145" s="31"/>
      <c r="AD145" s="31"/>
    </row>
    <row r="146" spans="1:30" s="38" customFormat="1" ht="18.75" customHeight="1" x14ac:dyDescent="0.2">
      <c r="A146" s="34"/>
      <c r="B146" s="34"/>
      <c r="C146" s="35">
        <v>0</v>
      </c>
      <c r="D146" s="35">
        <v>0</v>
      </c>
      <c r="E146" s="35">
        <v>0</v>
      </c>
      <c r="F146" s="35">
        <v>1</v>
      </c>
      <c r="G146" s="261" t="s">
        <v>296</v>
      </c>
      <c r="H146" s="261"/>
      <c r="I146" s="261"/>
      <c r="J146" s="261"/>
      <c r="K146" s="261"/>
      <c r="L146" s="195">
        <f>Arear!D4</f>
        <v>13320</v>
      </c>
      <c r="M146" s="195"/>
      <c r="N146" s="195"/>
      <c r="O146" s="34"/>
      <c r="P146" s="34"/>
      <c r="Q146" s="128">
        <v>5</v>
      </c>
      <c r="R146" s="128">
        <v>8</v>
      </c>
      <c r="S146" s="128">
        <v>0</v>
      </c>
      <c r="T146" s="128">
        <v>1</v>
      </c>
      <c r="U146" s="261" t="s">
        <v>305</v>
      </c>
      <c r="V146" s="261"/>
      <c r="W146" s="261"/>
      <c r="X146" s="261"/>
      <c r="Y146" s="261"/>
      <c r="Z146" s="256">
        <f>Arear!D7</f>
        <v>114108</v>
      </c>
      <c r="AA146" s="195"/>
      <c r="AB146" s="195"/>
      <c r="AC146" s="34"/>
      <c r="AD146" s="34"/>
    </row>
    <row r="147" spans="1:30" s="27" customFormat="1" ht="18.75" customHeight="1" x14ac:dyDescent="0.2">
      <c r="A147" s="31"/>
      <c r="B147" s="31"/>
      <c r="C147" s="33"/>
      <c r="D147" s="33"/>
      <c r="E147" s="33"/>
      <c r="F147" s="33"/>
      <c r="G147" s="267"/>
      <c r="H147" s="267"/>
      <c r="I147" s="267"/>
      <c r="J147" s="267"/>
      <c r="K147" s="267"/>
      <c r="L147" s="251"/>
      <c r="M147" s="251"/>
      <c r="N147" s="251"/>
      <c r="O147" s="31"/>
      <c r="P147" s="31"/>
      <c r="Q147" s="51"/>
      <c r="R147" s="51"/>
      <c r="S147" s="51"/>
      <c r="T147" s="51"/>
      <c r="U147" s="251"/>
      <c r="V147" s="251"/>
      <c r="W147" s="251"/>
      <c r="X147" s="251"/>
      <c r="Y147" s="251"/>
      <c r="Z147" s="251"/>
      <c r="AA147" s="251"/>
      <c r="AB147" s="251"/>
      <c r="AC147" s="31"/>
      <c r="AD147" s="31"/>
    </row>
    <row r="148" spans="1:30" s="27" customFormat="1" ht="18.75" customHeight="1" x14ac:dyDescent="0.2">
      <c r="A148" s="31"/>
      <c r="B148" s="31"/>
      <c r="C148" s="33"/>
      <c r="D148" s="33"/>
      <c r="E148" s="33"/>
      <c r="F148" s="33"/>
      <c r="G148" s="267"/>
      <c r="H148" s="267"/>
      <c r="I148" s="267"/>
      <c r="J148" s="267"/>
      <c r="K148" s="267"/>
      <c r="L148" s="251"/>
      <c r="M148" s="251"/>
      <c r="N148" s="251"/>
      <c r="O148" s="31"/>
      <c r="P148" s="31"/>
      <c r="Q148" s="51"/>
      <c r="R148" s="51"/>
      <c r="S148" s="51"/>
      <c r="T148" s="51"/>
      <c r="U148" s="251"/>
      <c r="V148" s="251"/>
      <c r="W148" s="251"/>
      <c r="X148" s="251"/>
      <c r="Y148" s="251"/>
      <c r="Z148" s="251"/>
      <c r="AA148" s="251"/>
      <c r="AB148" s="251"/>
      <c r="AC148" s="31"/>
      <c r="AD148" s="31"/>
    </row>
    <row r="149" spans="1:30" s="27" customFormat="1" ht="18.75" customHeight="1" x14ac:dyDescent="0.2">
      <c r="A149" s="31"/>
      <c r="B149" s="31"/>
      <c r="C149" s="33"/>
      <c r="D149" s="33"/>
      <c r="E149" s="33"/>
      <c r="F149" s="33"/>
      <c r="G149" s="267"/>
      <c r="H149" s="267"/>
      <c r="I149" s="267"/>
      <c r="J149" s="267"/>
      <c r="K149" s="267"/>
      <c r="L149" s="251"/>
      <c r="M149" s="251"/>
      <c r="N149" s="251"/>
      <c r="O149" s="31"/>
      <c r="P149" s="31"/>
      <c r="Q149" s="51"/>
      <c r="R149" s="51"/>
      <c r="S149" s="51"/>
      <c r="T149" s="51"/>
      <c r="U149" s="251"/>
      <c r="V149" s="251"/>
      <c r="W149" s="251"/>
      <c r="X149" s="251"/>
      <c r="Y149" s="251"/>
      <c r="Z149" s="251"/>
      <c r="AA149" s="251"/>
      <c r="AB149" s="251"/>
      <c r="AC149" s="31"/>
      <c r="AD149" s="31"/>
    </row>
    <row r="150" spans="1:30" s="27" customFormat="1" ht="18.75" customHeight="1" x14ac:dyDescent="0.2">
      <c r="A150" s="31"/>
      <c r="B150" s="31"/>
      <c r="C150" s="33"/>
      <c r="D150" s="33"/>
      <c r="E150" s="33"/>
      <c r="F150" s="33"/>
      <c r="G150" s="267"/>
      <c r="H150" s="267"/>
      <c r="I150" s="267"/>
      <c r="J150" s="267"/>
      <c r="K150" s="267"/>
      <c r="L150" s="251"/>
      <c r="M150" s="251"/>
      <c r="N150" s="251"/>
      <c r="O150" s="31"/>
      <c r="P150" s="31"/>
      <c r="Q150" s="51"/>
      <c r="R150" s="51"/>
      <c r="S150" s="51"/>
      <c r="T150" s="51"/>
      <c r="U150" s="251"/>
      <c r="V150" s="251"/>
      <c r="W150" s="251"/>
      <c r="X150" s="251"/>
      <c r="Y150" s="251"/>
      <c r="Z150" s="251"/>
      <c r="AA150" s="251"/>
      <c r="AB150" s="251"/>
      <c r="AC150" s="31"/>
      <c r="AD150" s="31"/>
    </row>
    <row r="151" spans="1:30" s="27" customFormat="1" ht="18.75" customHeight="1" x14ac:dyDescent="0.2">
      <c r="A151" s="31"/>
      <c r="B151" s="31"/>
      <c r="C151" s="33"/>
      <c r="D151" s="33"/>
      <c r="E151" s="33"/>
      <c r="F151" s="33"/>
      <c r="G151" s="267"/>
      <c r="H151" s="267"/>
      <c r="I151" s="267"/>
      <c r="J151" s="267"/>
      <c r="K151" s="267"/>
      <c r="L151" s="251"/>
      <c r="M151" s="251"/>
      <c r="N151" s="251"/>
      <c r="O151" s="31"/>
      <c r="P151" s="31"/>
      <c r="Q151" s="51"/>
      <c r="R151" s="51"/>
      <c r="S151" s="51"/>
      <c r="T151" s="51"/>
      <c r="U151" s="251"/>
      <c r="V151" s="251"/>
      <c r="W151" s="251"/>
      <c r="X151" s="251"/>
      <c r="Y151" s="251"/>
      <c r="Z151" s="251"/>
      <c r="AA151" s="251"/>
      <c r="AB151" s="251"/>
      <c r="AC151" s="31"/>
      <c r="AD151" s="31"/>
    </row>
    <row r="152" spans="1:30" s="27" customFormat="1" ht="18.75" customHeight="1" x14ac:dyDescent="0.2">
      <c r="A152" s="31"/>
      <c r="B152" s="31"/>
      <c r="C152" s="33"/>
      <c r="D152" s="33"/>
      <c r="E152" s="33"/>
      <c r="F152" s="33"/>
      <c r="G152" s="267"/>
      <c r="H152" s="267"/>
      <c r="I152" s="267"/>
      <c r="J152" s="267"/>
      <c r="K152" s="267"/>
      <c r="L152" s="251"/>
      <c r="M152" s="251"/>
      <c r="N152" s="251"/>
      <c r="O152" s="31"/>
      <c r="P152" s="31"/>
      <c r="Q152" s="51"/>
      <c r="R152" s="51"/>
      <c r="S152" s="51"/>
      <c r="T152" s="51"/>
      <c r="U152" s="251"/>
      <c r="V152" s="251"/>
      <c r="W152" s="251"/>
      <c r="X152" s="251"/>
      <c r="Y152" s="251"/>
      <c r="Z152" s="251"/>
      <c r="AA152" s="251"/>
      <c r="AB152" s="251"/>
      <c r="AC152" s="31"/>
      <c r="AD152" s="31"/>
    </row>
    <row r="153" spans="1:30" s="27" customFormat="1" ht="18.75" customHeight="1" x14ac:dyDescent="0.2">
      <c r="A153" s="31"/>
      <c r="B153" s="31"/>
      <c r="C153" s="33"/>
      <c r="D153" s="33"/>
      <c r="E153" s="33"/>
      <c r="F153" s="33"/>
      <c r="G153" s="267"/>
      <c r="H153" s="267"/>
      <c r="I153" s="267"/>
      <c r="J153" s="267"/>
      <c r="K153" s="267"/>
      <c r="L153" s="251"/>
      <c r="M153" s="251"/>
      <c r="N153" s="251"/>
      <c r="O153" s="31"/>
      <c r="P153" s="31"/>
      <c r="Q153" s="51"/>
      <c r="R153" s="51"/>
      <c r="S153" s="51"/>
      <c r="T153" s="51"/>
      <c r="U153" s="251"/>
      <c r="V153" s="251"/>
      <c r="W153" s="251"/>
      <c r="X153" s="251"/>
      <c r="Y153" s="251"/>
      <c r="Z153" s="251"/>
      <c r="AA153" s="251"/>
      <c r="AB153" s="251"/>
      <c r="AC153" s="31"/>
      <c r="AD153" s="31"/>
    </row>
    <row r="154" spans="1:30" s="27" customFormat="1" ht="18.75" customHeight="1" x14ac:dyDescent="0.2">
      <c r="A154" s="31"/>
      <c r="B154" s="31"/>
      <c r="C154" s="33"/>
      <c r="D154" s="33"/>
      <c r="E154" s="33"/>
      <c r="F154" s="33"/>
      <c r="G154" s="267"/>
      <c r="H154" s="267"/>
      <c r="I154" s="267"/>
      <c r="J154" s="267"/>
      <c r="K154" s="267"/>
      <c r="L154" s="251"/>
      <c r="M154" s="251"/>
      <c r="N154" s="251"/>
      <c r="O154" s="31"/>
      <c r="P154" s="31"/>
      <c r="Q154" s="127"/>
      <c r="R154" s="127"/>
      <c r="S154" s="236" t="s">
        <v>306</v>
      </c>
      <c r="T154" s="276"/>
      <c r="U154" s="276"/>
      <c r="V154" s="276"/>
      <c r="W154" s="276"/>
      <c r="X154" s="276"/>
      <c r="Y154" s="277"/>
      <c r="Z154" s="300">
        <f>SUM(Z146:AB153)</f>
        <v>114108</v>
      </c>
      <c r="AA154" s="276"/>
      <c r="AB154" s="277"/>
      <c r="AC154" s="31"/>
      <c r="AD154" s="31"/>
    </row>
    <row r="155" spans="1:30" s="27" customFormat="1" ht="6" customHeight="1" x14ac:dyDescent="0.2">
      <c r="A155" s="31"/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</row>
    <row r="156" spans="1:30" s="27" customFormat="1" ht="15" hidden="1" customHeight="1" x14ac:dyDescent="0.2">
      <c r="A156" s="31"/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</row>
    <row r="157" spans="1:30" s="27" customFormat="1" ht="15" customHeight="1" x14ac:dyDescent="0.2">
      <c r="A157" s="31"/>
      <c r="B157" s="30" t="s">
        <v>155</v>
      </c>
      <c r="C157" s="31" t="s">
        <v>156</v>
      </c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</row>
    <row r="158" spans="1:30" s="27" customFormat="1" ht="6.75" customHeight="1" x14ac:dyDescent="0.2">
      <c r="A158" s="31"/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</row>
    <row r="159" spans="1:30" s="27" customFormat="1" x14ac:dyDescent="0.2">
      <c r="A159" s="31"/>
      <c r="B159" s="31"/>
      <c r="C159" s="181" t="s">
        <v>41</v>
      </c>
      <c r="D159" s="182"/>
      <c r="E159" s="182"/>
      <c r="F159" s="183"/>
      <c r="G159" s="251" t="s">
        <v>6</v>
      </c>
      <c r="H159" s="251"/>
      <c r="I159" s="251"/>
      <c r="J159" s="251"/>
      <c r="K159" s="251"/>
      <c r="L159" s="181" t="s">
        <v>157</v>
      </c>
      <c r="M159" s="182"/>
      <c r="N159" s="183"/>
      <c r="O159" s="31"/>
      <c r="P159" s="31"/>
      <c r="Q159" s="181" t="s">
        <v>41</v>
      </c>
      <c r="R159" s="182"/>
      <c r="S159" s="182"/>
      <c r="T159" s="183"/>
      <c r="U159" s="251" t="s">
        <v>6</v>
      </c>
      <c r="V159" s="251"/>
      <c r="W159" s="251"/>
      <c r="X159" s="251"/>
      <c r="Y159" s="251"/>
      <c r="Z159" s="181" t="s">
        <v>157</v>
      </c>
      <c r="AA159" s="182"/>
      <c r="AB159" s="183"/>
      <c r="AC159" s="31"/>
      <c r="AD159" s="31"/>
    </row>
    <row r="160" spans="1:30" s="27" customFormat="1" ht="18.75" customHeight="1" x14ac:dyDescent="0.2">
      <c r="A160" s="31"/>
      <c r="B160" s="31"/>
      <c r="C160" s="51"/>
      <c r="D160" s="51"/>
      <c r="E160" s="51"/>
      <c r="F160" s="51"/>
      <c r="G160" s="251"/>
      <c r="H160" s="251"/>
      <c r="I160" s="251"/>
      <c r="J160" s="251"/>
      <c r="K160" s="251"/>
      <c r="L160" s="251"/>
      <c r="M160" s="251"/>
      <c r="N160" s="251"/>
      <c r="O160" s="31"/>
      <c r="P160" s="31"/>
      <c r="Q160" s="51"/>
      <c r="R160" s="51"/>
      <c r="S160" s="51"/>
      <c r="T160" s="51"/>
      <c r="U160" s="251"/>
      <c r="V160" s="251"/>
      <c r="W160" s="251"/>
      <c r="X160" s="251"/>
      <c r="Y160" s="251"/>
      <c r="Z160" s="251"/>
      <c r="AA160" s="251"/>
      <c r="AB160" s="251"/>
      <c r="AC160" s="31"/>
      <c r="AD160" s="31"/>
    </row>
    <row r="161" spans="1:30" s="27" customFormat="1" ht="18.75" customHeight="1" x14ac:dyDescent="0.2">
      <c r="A161" s="31"/>
      <c r="B161" s="31"/>
      <c r="C161" s="51"/>
      <c r="D161" s="51"/>
      <c r="E161" s="51"/>
      <c r="F161" s="51"/>
      <c r="G161" s="251"/>
      <c r="H161" s="251"/>
      <c r="I161" s="251"/>
      <c r="J161" s="251"/>
      <c r="K161" s="251"/>
      <c r="L161" s="251"/>
      <c r="M161" s="251"/>
      <c r="N161" s="251"/>
      <c r="O161" s="31"/>
      <c r="P161" s="31"/>
      <c r="Q161" s="51"/>
      <c r="R161" s="51"/>
      <c r="S161" s="51"/>
      <c r="T161" s="51"/>
      <c r="U161" s="251"/>
      <c r="V161" s="251"/>
      <c r="W161" s="251"/>
      <c r="X161" s="251"/>
      <c r="Y161" s="251"/>
      <c r="Z161" s="251"/>
      <c r="AA161" s="251"/>
      <c r="AB161" s="251"/>
      <c r="AC161" s="31"/>
      <c r="AD161" s="31"/>
    </row>
    <row r="162" spans="1:30" s="27" customFormat="1" ht="18.75" customHeight="1" x14ac:dyDescent="0.2">
      <c r="A162" s="31"/>
      <c r="B162" s="31"/>
      <c r="C162" s="51"/>
      <c r="D162" s="51"/>
      <c r="E162" s="51"/>
      <c r="F162" s="51"/>
      <c r="G162" s="251"/>
      <c r="H162" s="251"/>
      <c r="I162" s="251"/>
      <c r="J162" s="251"/>
      <c r="K162" s="251"/>
      <c r="L162" s="251"/>
      <c r="M162" s="251"/>
      <c r="N162" s="251"/>
      <c r="O162" s="31"/>
      <c r="P162" s="31"/>
      <c r="Q162" s="51"/>
      <c r="R162" s="51"/>
      <c r="S162" s="51"/>
      <c r="T162" s="51"/>
      <c r="U162" s="251"/>
      <c r="V162" s="251"/>
      <c r="W162" s="251"/>
      <c r="X162" s="251"/>
      <c r="Y162" s="251"/>
      <c r="Z162" s="251"/>
      <c r="AA162" s="251"/>
      <c r="AB162" s="251"/>
      <c r="AC162" s="31"/>
      <c r="AD162" s="31"/>
    </row>
    <row r="163" spans="1:30" ht="18.75" customHeight="1" x14ac:dyDescent="0.2">
      <c r="A163" s="18"/>
      <c r="B163" s="18"/>
      <c r="C163" s="51"/>
      <c r="D163" s="51"/>
      <c r="E163" s="51"/>
      <c r="F163" s="51"/>
      <c r="G163" s="251"/>
      <c r="H163" s="251"/>
      <c r="I163" s="251"/>
      <c r="J163" s="251"/>
      <c r="K163" s="251"/>
      <c r="L163" s="251"/>
      <c r="M163" s="251"/>
      <c r="N163" s="251"/>
      <c r="O163" s="31"/>
      <c r="P163" s="31"/>
      <c r="Q163" s="51"/>
      <c r="R163" s="51"/>
      <c r="S163" s="51"/>
      <c r="T163" s="51"/>
      <c r="U163" s="251"/>
      <c r="V163" s="251"/>
      <c r="W163" s="251"/>
      <c r="X163" s="251"/>
      <c r="Y163" s="251"/>
      <c r="Z163" s="251"/>
      <c r="AA163" s="251"/>
      <c r="AB163" s="251"/>
      <c r="AC163" s="18"/>
      <c r="AD163" s="18"/>
    </row>
    <row r="164" spans="1:30" ht="18.75" customHeight="1" x14ac:dyDescent="0.2">
      <c r="A164" s="18"/>
      <c r="B164" s="18"/>
      <c r="C164" s="51"/>
      <c r="D164" s="51"/>
      <c r="E164" s="51"/>
      <c r="F164" s="51"/>
      <c r="G164" s="251"/>
      <c r="H164" s="251"/>
      <c r="I164" s="251"/>
      <c r="J164" s="251"/>
      <c r="K164" s="251"/>
      <c r="L164" s="251"/>
      <c r="M164" s="251"/>
      <c r="N164" s="251"/>
      <c r="O164" s="31"/>
      <c r="P164" s="31"/>
      <c r="Q164" s="51"/>
      <c r="R164" s="51"/>
      <c r="S164" s="51"/>
      <c r="T164" s="51"/>
      <c r="U164" s="251"/>
      <c r="V164" s="251"/>
      <c r="W164" s="251"/>
      <c r="X164" s="251"/>
      <c r="Y164" s="251"/>
      <c r="Z164" s="251"/>
      <c r="AA164" s="251"/>
      <c r="AB164" s="251"/>
      <c r="AC164" s="18"/>
      <c r="AD164" s="18"/>
    </row>
    <row r="165" spans="1:30" ht="18.75" customHeight="1" x14ac:dyDescent="0.2">
      <c r="A165" s="18"/>
      <c r="B165" s="18"/>
      <c r="C165" s="51"/>
      <c r="D165" s="51"/>
      <c r="E165" s="51"/>
      <c r="F165" s="51"/>
      <c r="G165" s="251"/>
      <c r="H165" s="251"/>
      <c r="I165" s="251"/>
      <c r="J165" s="251"/>
      <c r="K165" s="251"/>
      <c r="L165" s="251"/>
      <c r="M165" s="251"/>
      <c r="N165" s="251"/>
      <c r="O165" s="31"/>
      <c r="P165" s="31"/>
      <c r="Q165" s="51"/>
      <c r="R165" s="51"/>
      <c r="S165" s="51"/>
      <c r="T165" s="51"/>
      <c r="U165" s="251"/>
      <c r="V165" s="251"/>
      <c r="W165" s="251"/>
      <c r="X165" s="251"/>
      <c r="Y165" s="251"/>
      <c r="Z165" s="251"/>
      <c r="AA165" s="251"/>
      <c r="AB165" s="251"/>
      <c r="AC165" s="18"/>
      <c r="AD165" s="18"/>
    </row>
    <row r="166" spans="1:30" ht="21" customHeight="1" x14ac:dyDescent="0.2">
      <c r="A166" s="18"/>
      <c r="B166" s="18"/>
      <c r="C166" s="51"/>
      <c r="D166" s="51"/>
      <c r="E166" s="51"/>
      <c r="F166" s="51"/>
      <c r="G166" s="251"/>
      <c r="H166" s="251"/>
      <c r="I166" s="251"/>
      <c r="J166" s="251"/>
      <c r="K166" s="251"/>
      <c r="L166" s="251"/>
      <c r="M166" s="251"/>
      <c r="N166" s="251"/>
      <c r="O166" s="31"/>
      <c r="P166" s="31"/>
      <c r="Q166" s="51"/>
      <c r="R166" s="51"/>
      <c r="S166" s="51"/>
      <c r="T166" s="51"/>
      <c r="U166" s="251"/>
      <c r="V166" s="251"/>
      <c r="W166" s="251"/>
      <c r="X166" s="251"/>
      <c r="Y166" s="251"/>
      <c r="Z166" s="251"/>
      <c r="AA166" s="251"/>
      <c r="AB166" s="251"/>
      <c r="AC166" s="18"/>
      <c r="AD166" s="18"/>
    </row>
    <row r="167" spans="1:30" ht="10.5" hidden="1" customHeight="1" x14ac:dyDescent="0.2">
      <c r="A167" s="18"/>
      <c r="B167" s="18"/>
      <c r="C167" s="31"/>
      <c r="D167" s="31"/>
      <c r="E167" s="31"/>
      <c r="F167" s="31"/>
      <c r="G167" s="252"/>
      <c r="H167" s="252"/>
      <c r="I167" s="252"/>
      <c r="J167" s="252"/>
      <c r="K167" s="252"/>
      <c r="L167" s="252"/>
      <c r="M167" s="252"/>
      <c r="N167" s="252"/>
      <c r="O167" s="31"/>
      <c r="P167" s="31"/>
      <c r="Q167" s="31"/>
      <c r="R167" s="31"/>
      <c r="S167" s="31"/>
      <c r="T167" s="31"/>
      <c r="U167" s="252"/>
      <c r="V167" s="252"/>
      <c r="W167" s="252"/>
      <c r="X167" s="252"/>
      <c r="Y167" s="252"/>
      <c r="Z167" s="252"/>
      <c r="AA167" s="252"/>
      <c r="AB167" s="252"/>
      <c r="AC167" s="18"/>
      <c r="AD167" s="18"/>
    </row>
    <row r="168" spans="1:30" hidden="1" x14ac:dyDescent="0.2">
      <c r="A168" s="18"/>
      <c r="B168" s="18"/>
      <c r="C168" s="31"/>
      <c r="D168" s="31"/>
      <c r="E168" s="31"/>
      <c r="F168" s="31"/>
      <c r="G168" s="252"/>
      <c r="H168" s="252"/>
      <c r="I168" s="252"/>
      <c r="J168" s="252"/>
      <c r="K168" s="252"/>
      <c r="L168" s="252"/>
      <c r="M168" s="252"/>
      <c r="N168" s="252"/>
      <c r="O168" s="31"/>
      <c r="P168" s="31"/>
      <c r="Q168" s="31"/>
      <c r="R168" s="31"/>
      <c r="S168" s="31"/>
      <c r="T168" s="31"/>
      <c r="U168" s="252"/>
      <c r="V168" s="252"/>
      <c r="W168" s="252"/>
      <c r="X168" s="252"/>
      <c r="Y168" s="252"/>
      <c r="Z168" s="252"/>
      <c r="AA168" s="252"/>
      <c r="AB168" s="252"/>
      <c r="AC168" s="18"/>
      <c r="AD168" s="18"/>
    </row>
    <row r="169" spans="1:30" hidden="1" x14ac:dyDescent="0.2">
      <c r="A169" s="18"/>
      <c r="B169" s="53"/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53"/>
      <c r="R169" s="53"/>
      <c r="S169" s="53"/>
      <c r="T169" s="53"/>
      <c r="U169" s="53"/>
      <c r="V169" s="53"/>
      <c r="W169" s="53"/>
      <c r="X169" s="53"/>
      <c r="Y169" s="53"/>
      <c r="Z169" s="53"/>
      <c r="AA169" s="53"/>
      <c r="AB169" s="53"/>
      <c r="AC169" s="53"/>
      <c r="AD169" s="18"/>
    </row>
    <row r="170" spans="1:30" x14ac:dyDescent="0.2">
      <c r="A170" s="18"/>
      <c r="B170" s="30" t="s">
        <v>158</v>
      </c>
      <c r="C170" s="31" t="s">
        <v>159</v>
      </c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</row>
    <row r="171" spans="1:30" ht="18.75" customHeight="1" x14ac:dyDescent="0.2">
      <c r="A171" s="18"/>
      <c r="B171" s="18"/>
      <c r="C171" s="32">
        <v>2</v>
      </c>
      <c r="D171" s="32">
        <v>3</v>
      </c>
      <c r="E171" s="116">
        <v>0</v>
      </c>
      <c r="F171" s="116">
        <v>4</v>
      </c>
      <c r="G171" s="116">
        <v>3</v>
      </c>
      <c r="H171" s="116">
        <v>8</v>
      </c>
      <c r="I171" s="54"/>
      <c r="J171" s="43" t="s">
        <v>354</v>
      </c>
      <c r="K171" s="43"/>
      <c r="L171" s="43"/>
      <c r="M171" s="43"/>
      <c r="N171" s="43"/>
      <c r="O171" s="43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</row>
    <row r="172" spans="1:30" x14ac:dyDescent="0.2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</row>
    <row r="173" spans="1:30" x14ac:dyDescent="0.2">
      <c r="A173" s="18"/>
      <c r="B173" s="30" t="s">
        <v>160</v>
      </c>
      <c r="C173" s="31" t="s">
        <v>121</v>
      </c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30" t="s">
        <v>161</v>
      </c>
      <c r="R173" s="31" t="s">
        <v>123</v>
      </c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</row>
    <row r="174" spans="1:30" s="21" customFormat="1" ht="18.75" customHeight="1" x14ac:dyDescent="0.2">
      <c r="A174" s="23"/>
      <c r="B174" s="23"/>
      <c r="C174" s="35">
        <v>1</v>
      </c>
      <c r="D174" s="35">
        <v>9</v>
      </c>
      <c r="E174" s="35">
        <v>2</v>
      </c>
      <c r="F174" s="35">
        <v>0</v>
      </c>
      <c r="G174" s="35">
        <v>0</v>
      </c>
      <c r="H174" s="55"/>
      <c r="I174" s="55"/>
      <c r="J174" s="23"/>
      <c r="K174" s="23"/>
      <c r="L174" s="23"/>
      <c r="M174" s="23"/>
      <c r="N174" s="23"/>
      <c r="O174" s="23"/>
      <c r="P174" s="23"/>
      <c r="Q174" s="23"/>
      <c r="R174" s="12"/>
      <c r="S174" s="12"/>
      <c r="T174" s="37" t="s">
        <v>355</v>
      </c>
      <c r="U174" s="12"/>
      <c r="V174" s="12"/>
      <c r="W174" s="12"/>
      <c r="X174" s="12"/>
      <c r="Y174" s="12"/>
      <c r="Z174" s="12"/>
      <c r="AA174" s="12"/>
      <c r="AB174" s="12"/>
      <c r="AC174" s="23"/>
      <c r="AD174" s="23"/>
    </row>
    <row r="175" spans="1:30" x14ac:dyDescent="0.2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</row>
    <row r="176" spans="1:30" x14ac:dyDescent="0.2">
      <c r="A176" s="18"/>
      <c r="B176" s="30" t="s">
        <v>162</v>
      </c>
      <c r="C176" s="31" t="s">
        <v>163</v>
      </c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30" t="s">
        <v>164</v>
      </c>
      <c r="R176" s="31" t="s">
        <v>165</v>
      </c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</row>
    <row r="177" spans="1:30" ht="18.75" customHeight="1" x14ac:dyDescent="0.2">
      <c r="A177" s="18"/>
      <c r="B177" s="18"/>
      <c r="C177" s="258" t="s">
        <v>356</v>
      </c>
      <c r="D177" s="259"/>
      <c r="E177" s="259"/>
      <c r="F177" s="259"/>
      <c r="G177" s="259"/>
      <c r="H177" s="259"/>
      <c r="I177" s="259"/>
      <c r="J177" s="260"/>
      <c r="K177" s="18"/>
      <c r="L177" s="18"/>
      <c r="M177" s="18"/>
      <c r="N177" s="18"/>
      <c r="O177" s="18"/>
      <c r="P177" s="18"/>
      <c r="Q177" s="18"/>
      <c r="R177" s="32">
        <v>4</v>
      </c>
      <c r="S177" s="54"/>
      <c r="T177" s="43" t="s">
        <v>263</v>
      </c>
      <c r="U177" s="43"/>
      <c r="V177" s="43"/>
      <c r="W177" s="43"/>
      <c r="X177" s="43"/>
      <c r="Y177" s="43"/>
      <c r="Z177" s="43"/>
      <c r="AA177" s="43"/>
      <c r="AB177" s="43"/>
      <c r="AC177" s="18"/>
      <c r="AD177" s="18"/>
    </row>
    <row r="178" spans="1:30" hidden="1" x14ac:dyDescent="0.2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</row>
    <row r="179" spans="1:30" ht="9.75" hidden="1" customHeight="1" x14ac:dyDescent="0.2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</row>
    <row r="180" spans="1:30" ht="9.75" customHeight="1" x14ac:dyDescent="0.2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</row>
    <row r="181" spans="1:30" x14ac:dyDescent="0.2">
      <c r="A181" s="18"/>
      <c r="B181" s="30" t="s">
        <v>166</v>
      </c>
      <c r="C181" s="31" t="s">
        <v>167</v>
      </c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30" t="s">
        <v>168</v>
      </c>
      <c r="R181" s="31" t="s">
        <v>261</v>
      </c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</row>
    <row r="182" spans="1:30" s="21" customFormat="1" ht="18.75" customHeight="1" x14ac:dyDescent="0.2">
      <c r="A182" s="23"/>
      <c r="B182" s="23"/>
      <c r="C182" s="56">
        <v>3</v>
      </c>
      <c r="D182" s="56">
        <v>0</v>
      </c>
      <c r="E182" s="56">
        <v>1</v>
      </c>
      <c r="F182" s="56">
        <v>2</v>
      </c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47" t="s">
        <v>283</v>
      </c>
      <c r="S182" s="248"/>
      <c r="T182" s="249"/>
      <c r="U182" s="35"/>
      <c r="V182" s="56"/>
      <c r="W182" s="56"/>
      <c r="X182" s="23"/>
      <c r="Y182" s="23"/>
      <c r="Z182" s="23"/>
      <c r="AA182" s="23"/>
      <c r="AB182" s="23"/>
      <c r="AC182" s="23"/>
      <c r="AD182" s="23"/>
    </row>
    <row r="183" spans="1:30" x14ac:dyDescent="0.2">
      <c r="A183" s="18"/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</row>
    <row r="184" spans="1:30" s="27" customFormat="1" x14ac:dyDescent="0.2">
      <c r="A184" s="31"/>
      <c r="B184" s="31" t="s">
        <v>169</v>
      </c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</row>
    <row r="185" spans="1:30" s="27" customFormat="1" ht="7.5" customHeight="1" x14ac:dyDescent="0.2">
      <c r="A185" s="31"/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</row>
    <row r="186" spans="1:30" s="27" customFormat="1" x14ac:dyDescent="0.2">
      <c r="A186" s="31"/>
      <c r="B186" s="30" t="s">
        <v>170</v>
      </c>
      <c r="C186" s="31" t="s">
        <v>171</v>
      </c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0" t="s">
        <v>172</v>
      </c>
      <c r="R186" s="31" t="s">
        <v>173</v>
      </c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</row>
    <row r="187" spans="1:30" s="27" customFormat="1" ht="21.75" customHeight="1" x14ac:dyDescent="0.2">
      <c r="A187" s="31"/>
      <c r="B187" s="31"/>
      <c r="C187" s="31"/>
      <c r="D187" s="31" t="s">
        <v>132</v>
      </c>
      <c r="E187" s="31"/>
      <c r="F187" s="31"/>
      <c r="G187" s="31" t="s">
        <v>133</v>
      </c>
      <c r="H187" s="31"/>
      <c r="I187" s="31"/>
      <c r="J187" s="31"/>
      <c r="K187" s="31"/>
      <c r="L187" s="31"/>
      <c r="M187" s="31"/>
      <c r="N187" s="31" t="s">
        <v>260</v>
      </c>
      <c r="O187" s="31"/>
      <c r="P187" s="31"/>
      <c r="Q187" s="31"/>
      <c r="R187" s="76" t="s">
        <v>283</v>
      </c>
      <c r="S187" s="76" t="s">
        <v>283</v>
      </c>
      <c r="T187" s="76" t="s">
        <v>283</v>
      </c>
      <c r="U187" s="76" t="s">
        <v>283</v>
      </c>
      <c r="V187" s="76" t="s">
        <v>283</v>
      </c>
      <c r="W187" s="76" t="s">
        <v>283</v>
      </c>
      <c r="X187" s="76" t="s">
        <v>283</v>
      </c>
      <c r="Y187" s="76" t="s">
        <v>283</v>
      </c>
      <c r="Z187" s="76" t="s">
        <v>283</v>
      </c>
      <c r="AA187" s="76" t="s">
        <v>283</v>
      </c>
      <c r="AB187" s="76" t="s">
        <v>283</v>
      </c>
      <c r="AC187" s="31"/>
      <c r="AD187" s="31"/>
    </row>
    <row r="188" spans="1:30" s="27" customFormat="1" x14ac:dyDescent="0.2">
      <c r="A188" s="31"/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</row>
    <row r="189" spans="1:30" s="27" customFormat="1" x14ac:dyDescent="0.2">
      <c r="A189" s="31"/>
      <c r="B189" s="30" t="s">
        <v>174</v>
      </c>
      <c r="C189" s="31" t="s">
        <v>175</v>
      </c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0" t="s">
        <v>176</v>
      </c>
      <c r="R189" s="31" t="s">
        <v>177</v>
      </c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</row>
    <row r="190" spans="1:30" s="27" customFormat="1" ht="18.75" customHeight="1" x14ac:dyDescent="0.2">
      <c r="A190" s="31"/>
      <c r="B190" s="31"/>
      <c r="C190" s="76" t="s">
        <v>283</v>
      </c>
      <c r="D190" s="76" t="s">
        <v>283</v>
      </c>
      <c r="E190" s="76" t="s">
        <v>283</v>
      </c>
      <c r="F190" s="76" t="s">
        <v>283</v>
      </c>
      <c r="G190" s="76" t="s">
        <v>283</v>
      </c>
      <c r="H190" s="76" t="s">
        <v>283</v>
      </c>
      <c r="I190" s="76" t="s">
        <v>283</v>
      </c>
      <c r="J190" s="76" t="s">
        <v>283</v>
      </c>
      <c r="K190" s="76" t="s">
        <v>283</v>
      </c>
      <c r="L190" s="76" t="s">
        <v>283</v>
      </c>
      <c r="M190" s="31"/>
      <c r="N190" s="31"/>
      <c r="O190" s="31"/>
      <c r="P190" s="31"/>
      <c r="Q190" s="31"/>
      <c r="R190" s="31" t="s">
        <v>178</v>
      </c>
      <c r="S190" s="31"/>
      <c r="T190" s="31"/>
      <c r="U190" s="31"/>
      <c r="V190" s="48" t="s">
        <v>283</v>
      </c>
      <c r="W190" s="48" t="s">
        <v>283</v>
      </c>
      <c r="X190" s="48" t="s">
        <v>283</v>
      </c>
      <c r="Y190" s="48" t="s">
        <v>283</v>
      </c>
      <c r="Z190" s="47"/>
      <c r="AA190" s="47"/>
      <c r="AB190" s="47"/>
      <c r="AC190" s="31"/>
      <c r="AD190" s="31"/>
    </row>
    <row r="191" spans="1:30" s="27" customFormat="1" x14ac:dyDescent="0.2">
      <c r="A191" s="31"/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</row>
    <row r="192" spans="1:30" s="27" customFormat="1" hidden="1" x14ac:dyDescent="0.2">
      <c r="A192" s="31"/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</row>
    <row r="193" spans="1:30" s="27" customFormat="1" hidden="1" x14ac:dyDescent="0.2">
      <c r="A193" s="31"/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</row>
    <row r="194" spans="1:30" s="27" customFormat="1" hidden="1" x14ac:dyDescent="0.2">
      <c r="A194" s="31"/>
      <c r="AD194" s="31"/>
    </row>
    <row r="195" spans="1:30" s="27" customFormat="1" hidden="1" x14ac:dyDescent="0.2">
      <c r="A195" s="31"/>
      <c r="AD195" s="31"/>
    </row>
    <row r="196" spans="1:30" s="27" customFormat="1" ht="18" customHeight="1" x14ac:dyDescent="0.2">
      <c r="A196" s="31"/>
      <c r="B196" s="31" t="s">
        <v>179</v>
      </c>
      <c r="C196" s="31"/>
      <c r="D196" s="18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</row>
    <row r="197" spans="1:30" s="27" customFormat="1" ht="4.5" customHeight="1" x14ac:dyDescent="0.2">
      <c r="A197" s="31"/>
      <c r="B197" s="18"/>
      <c r="C197" s="18"/>
      <c r="D197" s="18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</row>
    <row r="198" spans="1:30" s="27" customFormat="1" x14ac:dyDescent="0.2">
      <c r="A198" s="31"/>
      <c r="B198" s="30" t="s">
        <v>180</v>
      </c>
      <c r="C198" s="31" t="s">
        <v>181</v>
      </c>
      <c r="D198" s="18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0" t="s">
        <v>182</v>
      </c>
      <c r="R198" s="31" t="s">
        <v>183</v>
      </c>
      <c r="S198" s="18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</row>
    <row r="199" spans="1:30" s="27" customFormat="1" ht="18.75" customHeight="1" x14ac:dyDescent="0.2">
      <c r="A199" s="31"/>
      <c r="B199" s="18"/>
      <c r="C199" s="76" t="s">
        <v>283</v>
      </c>
      <c r="D199" s="76" t="s">
        <v>283</v>
      </c>
      <c r="E199" s="33" t="s">
        <v>40</v>
      </c>
      <c r="F199" s="76" t="s">
        <v>283</v>
      </c>
      <c r="G199" s="76" t="s">
        <v>283</v>
      </c>
      <c r="H199" s="33" t="s">
        <v>40</v>
      </c>
      <c r="I199" s="76" t="s">
        <v>283</v>
      </c>
      <c r="J199" s="76" t="s">
        <v>283</v>
      </c>
      <c r="K199" s="76" t="s">
        <v>283</v>
      </c>
      <c r="L199" s="76" t="s">
        <v>283</v>
      </c>
      <c r="M199" s="31"/>
      <c r="N199" s="31"/>
      <c r="O199" s="31"/>
      <c r="P199" s="31"/>
      <c r="Q199" s="18"/>
      <c r="R199" s="76" t="s">
        <v>283</v>
      </c>
      <c r="S199" s="76" t="s">
        <v>283</v>
      </c>
      <c r="T199" s="33" t="s">
        <v>40</v>
      </c>
      <c r="U199" s="76" t="s">
        <v>283</v>
      </c>
      <c r="V199" s="76" t="s">
        <v>283</v>
      </c>
      <c r="W199" s="33" t="s">
        <v>40</v>
      </c>
      <c r="X199" s="76" t="s">
        <v>283</v>
      </c>
      <c r="Y199" s="76" t="s">
        <v>283</v>
      </c>
      <c r="Z199" s="76" t="s">
        <v>283</v>
      </c>
      <c r="AA199" s="76" t="s">
        <v>283</v>
      </c>
      <c r="AB199" s="76" t="s">
        <v>283</v>
      </c>
      <c r="AC199" s="31"/>
      <c r="AD199" s="31"/>
    </row>
    <row r="200" spans="1:30" s="27" customFormat="1" x14ac:dyDescent="0.2">
      <c r="A200" s="31"/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</row>
    <row r="201" spans="1:30" s="27" customFormat="1" ht="18.75" customHeight="1" x14ac:dyDescent="0.2">
      <c r="A201" s="31"/>
      <c r="B201" s="30" t="s">
        <v>184</v>
      </c>
      <c r="C201" s="31" t="s">
        <v>185</v>
      </c>
      <c r="D201" s="18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</row>
    <row r="202" spans="1:30" s="27" customFormat="1" ht="18.75" customHeight="1" x14ac:dyDescent="0.2">
      <c r="A202" s="31"/>
      <c r="B202" s="18"/>
      <c r="C202" s="76" t="s">
        <v>283</v>
      </c>
      <c r="D202" s="76" t="s">
        <v>283</v>
      </c>
      <c r="E202" s="114" t="s">
        <v>40</v>
      </c>
      <c r="F202" s="76" t="s">
        <v>283</v>
      </c>
      <c r="G202" s="76" t="s">
        <v>283</v>
      </c>
      <c r="H202" s="114" t="s">
        <v>40</v>
      </c>
      <c r="I202" s="76" t="s">
        <v>283</v>
      </c>
      <c r="J202" s="76" t="s">
        <v>283</v>
      </c>
      <c r="K202" s="76" t="s">
        <v>283</v>
      </c>
      <c r="L202" s="76" t="s">
        <v>283</v>
      </c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</row>
    <row r="203" spans="1:30" s="27" customFormat="1" hidden="1" x14ac:dyDescent="0.2">
      <c r="A203" s="31"/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</row>
    <row r="204" spans="1:30" s="27" customFormat="1" hidden="1" x14ac:dyDescent="0.2">
      <c r="A204" s="31"/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</row>
    <row r="205" spans="1:30" s="27" customFormat="1" ht="20.25" customHeight="1" x14ac:dyDescent="0.2">
      <c r="A205" s="31"/>
      <c r="B205" s="31" t="s">
        <v>186</v>
      </c>
      <c r="C205" s="31"/>
      <c r="D205" s="18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</row>
    <row r="206" spans="1:30" s="27" customFormat="1" x14ac:dyDescent="0.2">
      <c r="A206" s="31"/>
      <c r="B206" s="18"/>
      <c r="C206" s="18"/>
      <c r="D206" s="18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</row>
    <row r="207" spans="1:30" s="27" customFormat="1" x14ac:dyDescent="0.2">
      <c r="A207" s="31"/>
      <c r="B207" s="30" t="s">
        <v>187</v>
      </c>
      <c r="C207" s="31" t="s">
        <v>188</v>
      </c>
      <c r="D207" s="18"/>
      <c r="E207" s="31"/>
      <c r="F207" s="31"/>
      <c r="G207" s="31"/>
      <c r="H207" s="31"/>
      <c r="I207" s="31"/>
      <c r="J207" s="31"/>
      <c r="K207" s="31"/>
      <c r="L207" s="31"/>
      <c r="M207" s="31"/>
      <c r="N207" s="30" t="s">
        <v>189</v>
      </c>
      <c r="O207" s="31" t="s">
        <v>190</v>
      </c>
      <c r="P207" s="18"/>
      <c r="Q207" s="31"/>
      <c r="R207" s="31"/>
      <c r="S207" s="31"/>
      <c r="T207" s="31"/>
      <c r="U207" s="31"/>
      <c r="V207" s="31"/>
      <c r="W207" s="30" t="s">
        <v>191</v>
      </c>
      <c r="X207" s="31" t="s">
        <v>192</v>
      </c>
      <c r="Y207" s="18"/>
      <c r="Z207" s="31"/>
      <c r="AA207" s="31"/>
      <c r="AB207" s="31"/>
      <c r="AC207" s="31"/>
      <c r="AD207" s="31"/>
    </row>
    <row r="208" spans="1:30" s="27" customFormat="1" ht="15.75" customHeight="1" x14ac:dyDescent="0.2">
      <c r="A208" s="31"/>
      <c r="B208" s="18"/>
      <c r="C208" s="76" t="s">
        <v>283</v>
      </c>
      <c r="D208" s="76" t="s">
        <v>283</v>
      </c>
      <c r="E208" s="76" t="s">
        <v>283</v>
      </c>
      <c r="F208" s="76" t="s">
        <v>283</v>
      </c>
      <c r="G208" s="76" t="s">
        <v>283</v>
      </c>
      <c r="H208" s="76" t="s">
        <v>283</v>
      </c>
      <c r="I208" s="76" t="s">
        <v>283</v>
      </c>
      <c r="J208" s="76" t="s">
        <v>283</v>
      </c>
      <c r="K208" s="76" t="s">
        <v>283</v>
      </c>
      <c r="L208" s="76" t="s">
        <v>283</v>
      </c>
      <c r="M208" s="57"/>
      <c r="N208" s="58"/>
      <c r="O208" s="76" t="s">
        <v>283</v>
      </c>
      <c r="P208" s="76" t="s">
        <v>283</v>
      </c>
      <c r="Q208" s="76" t="s">
        <v>283</v>
      </c>
      <c r="R208" s="76" t="s">
        <v>283</v>
      </c>
      <c r="S208" s="76" t="s">
        <v>283</v>
      </c>
      <c r="T208" s="76" t="s">
        <v>283</v>
      </c>
      <c r="U208" s="31"/>
      <c r="V208" s="31"/>
      <c r="W208" s="18"/>
      <c r="X208" s="76" t="s">
        <v>283</v>
      </c>
      <c r="Y208" s="76" t="s">
        <v>283</v>
      </c>
      <c r="Z208" s="76" t="s">
        <v>283</v>
      </c>
      <c r="AA208" s="31"/>
      <c r="AB208" s="31"/>
      <c r="AC208" s="31"/>
      <c r="AD208" s="31"/>
    </row>
    <row r="209" spans="1:30" s="27" customFormat="1" x14ac:dyDescent="0.2">
      <c r="A209" s="31"/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</row>
    <row r="210" spans="1:30" s="27" customFormat="1" x14ac:dyDescent="0.2">
      <c r="A210" s="31"/>
      <c r="B210" s="30" t="s">
        <v>193</v>
      </c>
      <c r="C210" s="31" t="s">
        <v>194</v>
      </c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</row>
    <row r="211" spans="1:30" s="27" customFormat="1" ht="15.75" customHeight="1" x14ac:dyDescent="0.2">
      <c r="A211" s="31"/>
      <c r="B211" s="31"/>
      <c r="C211" s="110"/>
      <c r="D211" s="59"/>
      <c r="E211" s="59"/>
      <c r="F211" s="59"/>
      <c r="G211" s="59"/>
      <c r="H211" s="47"/>
      <c r="I211" s="47"/>
      <c r="J211" s="47"/>
      <c r="K211" s="47"/>
      <c r="L211" s="47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</row>
    <row r="212" spans="1:30" s="27" customFormat="1" x14ac:dyDescent="0.2">
      <c r="A212" s="31"/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</row>
    <row r="213" spans="1:30" s="27" customFormat="1" hidden="1" x14ac:dyDescent="0.2">
      <c r="A213" s="31"/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</row>
    <row r="214" spans="1:30" s="27" customFormat="1" x14ac:dyDescent="0.2">
      <c r="A214" s="31"/>
      <c r="B214" s="30" t="s">
        <v>196</v>
      </c>
      <c r="C214" s="31" t="s">
        <v>195</v>
      </c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</row>
    <row r="215" spans="1:30" s="27" customFormat="1" ht="15.75" customHeight="1" x14ac:dyDescent="0.2">
      <c r="B215" s="60" t="s">
        <v>225</v>
      </c>
      <c r="C215" s="60" t="s">
        <v>226</v>
      </c>
      <c r="D215" s="61"/>
      <c r="E215" s="61"/>
      <c r="F215" s="61"/>
      <c r="G215" s="61"/>
      <c r="H215" s="61"/>
      <c r="I215" s="61"/>
      <c r="J215" s="61"/>
      <c r="K215" s="61"/>
      <c r="L215" s="61"/>
      <c r="M215" s="61"/>
      <c r="N215" s="61"/>
      <c r="O215" s="61"/>
      <c r="P215" s="61"/>
      <c r="Q215" s="61"/>
      <c r="R215" s="61"/>
      <c r="S215" s="61"/>
      <c r="T215" s="61"/>
      <c r="U215" s="61"/>
      <c r="V215" s="61"/>
      <c r="W215" s="61"/>
      <c r="X215" s="61"/>
      <c r="Y215" s="61"/>
      <c r="Z215" s="61"/>
      <c r="AA215" s="61"/>
      <c r="AB215" s="62"/>
      <c r="AC215" s="49"/>
      <c r="AD215" s="49"/>
    </row>
    <row r="216" spans="1:30" s="27" customFormat="1" ht="20.25" customHeight="1" x14ac:dyDescent="0.2">
      <c r="B216" s="32"/>
      <c r="C216" s="253"/>
      <c r="D216" s="254"/>
      <c r="E216" s="254"/>
      <c r="F216" s="254"/>
      <c r="G216" s="254"/>
      <c r="H216" s="254"/>
      <c r="I216" s="254"/>
      <c r="J216" s="254"/>
      <c r="K216" s="254"/>
      <c r="L216" s="254"/>
      <c r="M216" s="254"/>
      <c r="N216" s="254"/>
      <c r="O216" s="254"/>
      <c r="P216" s="254"/>
      <c r="Q216" s="254"/>
      <c r="R216" s="254"/>
      <c r="S216" s="254"/>
      <c r="T216" s="254"/>
      <c r="U216" s="254"/>
      <c r="V216" s="254"/>
      <c r="W216" s="254"/>
      <c r="X216" s="254"/>
      <c r="Y216" s="254"/>
      <c r="Z216" s="254"/>
      <c r="AA216" s="254"/>
      <c r="AB216" s="255"/>
      <c r="AC216" s="31"/>
      <c r="AD216" s="31"/>
    </row>
    <row r="217" spans="1:30" s="27" customFormat="1" ht="20.25" customHeight="1" x14ac:dyDescent="0.2">
      <c r="B217" s="32"/>
      <c r="C217" s="253"/>
      <c r="D217" s="254"/>
      <c r="E217" s="254"/>
      <c r="F217" s="254"/>
      <c r="G217" s="254"/>
      <c r="H217" s="254"/>
      <c r="I217" s="254"/>
      <c r="J217" s="254"/>
      <c r="K217" s="254"/>
      <c r="L217" s="254"/>
      <c r="M217" s="254"/>
      <c r="N217" s="254"/>
      <c r="O217" s="254"/>
      <c r="P217" s="254"/>
      <c r="Q217" s="254"/>
      <c r="R217" s="254"/>
      <c r="S217" s="254"/>
      <c r="T217" s="254"/>
      <c r="U217" s="254"/>
      <c r="V217" s="254"/>
      <c r="W217" s="254"/>
      <c r="X217" s="254"/>
      <c r="Y217" s="254"/>
      <c r="Z217" s="254"/>
      <c r="AA217" s="254"/>
      <c r="AB217" s="255"/>
      <c r="AC217" s="31"/>
      <c r="AD217" s="31"/>
    </row>
    <row r="218" spans="1:30" s="27" customFormat="1" ht="20.25" customHeight="1" x14ac:dyDescent="0.2">
      <c r="B218" s="32"/>
      <c r="C218" s="253"/>
      <c r="D218" s="254"/>
      <c r="E218" s="254"/>
      <c r="F218" s="254"/>
      <c r="G218" s="254"/>
      <c r="H218" s="254"/>
      <c r="I218" s="254"/>
      <c r="J218" s="254"/>
      <c r="K218" s="254"/>
      <c r="L218" s="254"/>
      <c r="M218" s="254"/>
      <c r="N218" s="254"/>
      <c r="O218" s="254"/>
      <c r="P218" s="254"/>
      <c r="Q218" s="254"/>
      <c r="R218" s="254"/>
      <c r="S218" s="254"/>
      <c r="T218" s="254"/>
      <c r="U218" s="254"/>
      <c r="V218" s="254"/>
      <c r="W218" s="254"/>
      <c r="X218" s="254"/>
      <c r="Y218" s="254"/>
      <c r="Z218" s="254"/>
      <c r="AA218" s="254"/>
      <c r="AB218" s="255"/>
      <c r="AC218" s="31"/>
      <c r="AD218" s="31"/>
    </row>
    <row r="219" spans="1:30" s="27" customFormat="1" ht="20.25" customHeight="1" x14ac:dyDescent="0.2">
      <c r="B219" s="32"/>
      <c r="C219" s="253"/>
      <c r="D219" s="254"/>
      <c r="E219" s="254"/>
      <c r="F219" s="254"/>
      <c r="G219" s="254"/>
      <c r="H219" s="254"/>
      <c r="I219" s="254"/>
      <c r="J219" s="254"/>
      <c r="K219" s="254"/>
      <c r="L219" s="254"/>
      <c r="M219" s="254"/>
      <c r="N219" s="254"/>
      <c r="O219" s="254"/>
      <c r="P219" s="254"/>
      <c r="Q219" s="254"/>
      <c r="R219" s="254"/>
      <c r="S219" s="254"/>
      <c r="T219" s="254"/>
      <c r="U219" s="254"/>
      <c r="V219" s="254"/>
      <c r="W219" s="254"/>
      <c r="X219" s="254"/>
      <c r="Y219" s="254"/>
      <c r="Z219" s="254"/>
      <c r="AA219" s="254"/>
      <c r="AB219" s="255"/>
      <c r="AC219" s="31"/>
      <c r="AD219" s="31"/>
    </row>
    <row r="220" spans="1:30" s="27" customFormat="1" ht="20.25" customHeight="1" x14ac:dyDescent="0.2">
      <c r="B220" s="32"/>
      <c r="C220" s="253"/>
      <c r="D220" s="254"/>
      <c r="E220" s="254"/>
      <c r="F220" s="254"/>
      <c r="G220" s="254"/>
      <c r="H220" s="254"/>
      <c r="I220" s="254"/>
      <c r="J220" s="254"/>
      <c r="K220" s="254"/>
      <c r="L220" s="254"/>
      <c r="M220" s="254"/>
      <c r="N220" s="254"/>
      <c r="O220" s="254"/>
      <c r="P220" s="254"/>
      <c r="Q220" s="254"/>
      <c r="R220" s="254"/>
      <c r="S220" s="254"/>
      <c r="T220" s="254"/>
      <c r="U220" s="254"/>
      <c r="V220" s="254"/>
      <c r="W220" s="254"/>
      <c r="X220" s="254"/>
      <c r="Y220" s="254"/>
      <c r="Z220" s="254"/>
      <c r="AA220" s="254"/>
      <c r="AB220" s="255"/>
      <c r="AC220" s="31"/>
      <c r="AD220" s="31"/>
    </row>
    <row r="221" spans="1:30" s="27" customFormat="1" ht="20.25" customHeight="1" x14ac:dyDescent="0.2">
      <c r="B221" s="33"/>
      <c r="C221" s="63"/>
      <c r="D221" s="64"/>
      <c r="E221" s="64"/>
      <c r="F221" s="64"/>
      <c r="G221" s="64"/>
      <c r="H221" s="64"/>
      <c r="I221" s="64"/>
      <c r="J221" s="64"/>
      <c r="K221" s="64"/>
      <c r="L221" s="64"/>
      <c r="M221" s="64"/>
      <c r="N221" s="64"/>
      <c r="O221" s="64"/>
      <c r="P221" s="64"/>
      <c r="Q221" s="64"/>
      <c r="R221" s="64"/>
      <c r="S221" s="64"/>
      <c r="T221" s="64"/>
      <c r="U221" s="64"/>
      <c r="V221" s="64"/>
      <c r="W221" s="64"/>
      <c r="X221" s="64"/>
      <c r="Y221" s="64"/>
      <c r="Z221" s="64"/>
      <c r="AA221" s="64"/>
      <c r="AB221" s="65"/>
      <c r="AC221" s="31"/>
      <c r="AD221" s="31"/>
    </row>
    <row r="222" spans="1:30" s="27" customFormat="1" ht="20.25" customHeight="1" x14ac:dyDescent="0.2">
      <c r="B222" s="33"/>
      <c r="C222" s="63"/>
      <c r="D222" s="64"/>
      <c r="E222" s="64"/>
      <c r="F222" s="64"/>
      <c r="G222" s="64"/>
      <c r="H222" s="64"/>
      <c r="I222" s="64"/>
      <c r="J222" s="64"/>
      <c r="K222" s="64"/>
      <c r="L222" s="64"/>
      <c r="M222" s="64"/>
      <c r="N222" s="64"/>
      <c r="O222" s="64"/>
      <c r="P222" s="64"/>
      <c r="Q222" s="64"/>
      <c r="R222" s="64"/>
      <c r="S222" s="64"/>
      <c r="T222" s="64"/>
      <c r="U222" s="64"/>
      <c r="V222" s="64"/>
      <c r="W222" s="64"/>
      <c r="X222" s="64"/>
      <c r="Y222" s="64"/>
      <c r="Z222" s="64"/>
      <c r="AA222" s="64"/>
      <c r="AB222" s="65"/>
      <c r="AC222" s="31"/>
      <c r="AD222" s="31"/>
    </row>
    <row r="223" spans="1:30" s="27" customFormat="1" ht="20.25" customHeight="1" x14ac:dyDescent="0.2">
      <c r="B223" s="33"/>
      <c r="C223" s="63"/>
      <c r="D223" s="64"/>
      <c r="E223" s="64"/>
      <c r="F223" s="64"/>
      <c r="G223" s="64"/>
      <c r="H223" s="64"/>
      <c r="I223" s="64"/>
      <c r="J223" s="64"/>
      <c r="K223" s="64"/>
      <c r="L223" s="64"/>
      <c r="M223" s="64"/>
      <c r="N223" s="64"/>
      <c r="O223" s="64"/>
      <c r="P223" s="64"/>
      <c r="Q223" s="64"/>
      <c r="R223" s="64"/>
      <c r="S223" s="64"/>
      <c r="T223" s="64"/>
      <c r="U223" s="64"/>
      <c r="V223" s="64"/>
      <c r="W223" s="64"/>
      <c r="X223" s="64"/>
      <c r="Y223" s="64"/>
      <c r="Z223" s="64"/>
      <c r="AA223" s="64"/>
      <c r="AB223" s="65"/>
      <c r="AC223" s="31"/>
      <c r="AD223" s="31"/>
    </row>
    <row r="224" spans="1:30" s="27" customFormat="1" ht="20.25" customHeight="1" x14ac:dyDescent="0.2">
      <c r="B224" s="33"/>
      <c r="C224" s="63"/>
      <c r="D224" s="64"/>
      <c r="E224" s="64"/>
      <c r="F224" s="64"/>
      <c r="G224" s="64"/>
      <c r="H224" s="64"/>
      <c r="I224" s="64"/>
      <c r="J224" s="64"/>
      <c r="K224" s="64"/>
      <c r="L224" s="64"/>
      <c r="M224" s="64"/>
      <c r="N224" s="64"/>
      <c r="O224" s="64"/>
      <c r="P224" s="64"/>
      <c r="Q224" s="64"/>
      <c r="R224" s="64"/>
      <c r="S224" s="64"/>
      <c r="T224" s="64"/>
      <c r="U224" s="64"/>
      <c r="V224" s="64"/>
      <c r="W224" s="64"/>
      <c r="X224" s="64"/>
      <c r="Y224" s="64"/>
      <c r="Z224" s="64"/>
      <c r="AA224" s="64"/>
      <c r="AB224" s="65"/>
      <c r="AC224" s="31"/>
      <c r="AD224" s="31"/>
    </row>
    <row r="225" spans="1:30" s="27" customFormat="1" ht="20.25" customHeight="1" x14ac:dyDescent="0.2">
      <c r="B225" s="33"/>
      <c r="C225" s="63"/>
      <c r="D225" s="64"/>
      <c r="E225" s="64"/>
      <c r="F225" s="64"/>
      <c r="G225" s="64"/>
      <c r="H225" s="64"/>
      <c r="I225" s="64"/>
      <c r="J225" s="64"/>
      <c r="K225" s="64"/>
      <c r="L225" s="64"/>
      <c r="M225" s="64"/>
      <c r="N225" s="64"/>
      <c r="O225" s="64"/>
      <c r="P225" s="64"/>
      <c r="Q225" s="64"/>
      <c r="R225" s="64"/>
      <c r="S225" s="64"/>
      <c r="T225" s="64"/>
      <c r="U225" s="64"/>
      <c r="V225" s="64"/>
      <c r="W225" s="64"/>
      <c r="X225" s="64"/>
      <c r="Y225" s="64"/>
      <c r="Z225" s="64"/>
      <c r="AA225" s="64"/>
      <c r="AB225" s="65"/>
      <c r="AC225" s="31"/>
      <c r="AD225" s="31"/>
    </row>
    <row r="226" spans="1:30" s="27" customFormat="1" ht="20.25" customHeight="1" x14ac:dyDescent="0.2">
      <c r="B226" s="33"/>
      <c r="C226" s="63"/>
      <c r="D226" s="64"/>
      <c r="E226" s="64"/>
      <c r="F226" s="64"/>
      <c r="G226" s="64"/>
      <c r="H226" s="64"/>
      <c r="I226" s="64"/>
      <c r="J226" s="64"/>
      <c r="K226" s="64"/>
      <c r="L226" s="64"/>
      <c r="M226" s="64"/>
      <c r="N226" s="64"/>
      <c r="O226" s="64"/>
      <c r="P226" s="64"/>
      <c r="Q226" s="64"/>
      <c r="R226" s="64"/>
      <c r="S226" s="64"/>
      <c r="T226" s="64"/>
      <c r="U226" s="64"/>
      <c r="V226" s="64"/>
      <c r="W226" s="64"/>
      <c r="X226" s="64"/>
      <c r="Y226" s="64"/>
      <c r="Z226" s="64"/>
      <c r="AA226" s="64"/>
      <c r="AB226" s="65"/>
      <c r="AC226" s="31"/>
      <c r="AD226" s="31"/>
    </row>
    <row r="227" spans="1:30" s="27" customFormat="1" ht="20.25" customHeight="1" x14ac:dyDescent="0.2">
      <c r="B227" s="33"/>
      <c r="C227" s="63"/>
      <c r="D227" s="64"/>
      <c r="E227" s="64"/>
      <c r="F227" s="64"/>
      <c r="G227" s="64"/>
      <c r="H227" s="64"/>
      <c r="I227" s="64"/>
      <c r="J227" s="64"/>
      <c r="K227" s="64"/>
      <c r="L227" s="64"/>
      <c r="M227" s="64"/>
      <c r="N227" s="64"/>
      <c r="O227" s="64"/>
      <c r="P227" s="64"/>
      <c r="Q227" s="64"/>
      <c r="R227" s="64"/>
      <c r="S227" s="64"/>
      <c r="T227" s="64"/>
      <c r="U227" s="64"/>
      <c r="V227" s="64"/>
      <c r="W227" s="64"/>
      <c r="X227" s="64"/>
      <c r="Y227" s="64"/>
      <c r="Z227" s="64"/>
      <c r="AA227" s="64"/>
      <c r="AB227" s="65"/>
      <c r="AC227" s="31"/>
      <c r="AD227" s="31"/>
    </row>
    <row r="228" spans="1:30" s="27" customFormat="1" x14ac:dyDescent="0.2">
      <c r="A228" s="31"/>
      <c r="AD228" s="31"/>
    </row>
    <row r="229" spans="1:30" s="27" customFormat="1" hidden="1" x14ac:dyDescent="0.2">
      <c r="A229" s="31"/>
      <c r="AD229" s="31"/>
    </row>
    <row r="230" spans="1:30" s="27" customFormat="1" hidden="1" x14ac:dyDescent="0.2">
      <c r="A230" s="31"/>
      <c r="AD230" s="31"/>
    </row>
    <row r="231" spans="1:30" s="27" customFormat="1" hidden="1" x14ac:dyDescent="0.2">
      <c r="A231" s="31"/>
      <c r="AD231" s="31"/>
    </row>
    <row r="232" spans="1:30" s="27" customFormat="1" x14ac:dyDescent="0.2">
      <c r="A232" s="31"/>
      <c r="B232" s="30" t="s">
        <v>197</v>
      </c>
      <c r="C232" s="31" t="s">
        <v>198</v>
      </c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 t="s">
        <v>312</v>
      </c>
      <c r="R232" s="31"/>
      <c r="S232" s="31"/>
      <c r="T232" s="31"/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</row>
    <row r="233" spans="1:30" s="27" customFormat="1" ht="9" customHeight="1" x14ac:dyDescent="0.2">
      <c r="A233" s="31"/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</row>
    <row r="234" spans="1:30" s="27" customFormat="1" x14ac:dyDescent="0.2">
      <c r="A234" s="31"/>
      <c r="B234" s="31"/>
      <c r="C234" s="181" t="s">
        <v>207</v>
      </c>
      <c r="D234" s="182"/>
      <c r="E234" s="182"/>
      <c r="F234" s="183"/>
      <c r="G234" s="251" t="s">
        <v>6</v>
      </c>
      <c r="H234" s="251"/>
      <c r="I234" s="251"/>
      <c r="J234" s="251"/>
      <c r="K234" s="251"/>
      <c r="L234" s="181" t="s">
        <v>14</v>
      </c>
      <c r="M234" s="182"/>
      <c r="N234" s="183"/>
      <c r="O234" s="31"/>
      <c r="P234" s="31"/>
      <c r="Q234" s="181" t="s">
        <v>207</v>
      </c>
      <c r="R234" s="182"/>
      <c r="S234" s="182"/>
      <c r="T234" s="183"/>
      <c r="U234" s="251" t="s">
        <v>6</v>
      </c>
      <c r="V234" s="251"/>
      <c r="W234" s="251"/>
      <c r="X234" s="251"/>
      <c r="Y234" s="251"/>
      <c r="Z234" s="181" t="s">
        <v>14</v>
      </c>
      <c r="AA234" s="182"/>
      <c r="AB234" s="183"/>
      <c r="AC234" s="31"/>
      <c r="AD234" s="31"/>
    </row>
    <row r="235" spans="1:30" s="38" customFormat="1" ht="18.75" customHeight="1" x14ac:dyDescent="0.2">
      <c r="A235" s="34"/>
      <c r="B235" s="34"/>
      <c r="C235" s="125">
        <v>1</v>
      </c>
      <c r="D235" s="125">
        <v>0</v>
      </c>
      <c r="E235" s="125">
        <v>0</v>
      </c>
      <c r="F235" s="125">
        <v>0</v>
      </c>
      <c r="G235" s="261" t="s">
        <v>233</v>
      </c>
      <c r="H235" s="261"/>
      <c r="I235" s="261"/>
      <c r="J235" s="261"/>
      <c r="K235" s="261"/>
      <c r="L235" s="263">
        <f>Arear!E4</f>
        <v>1961</v>
      </c>
      <c r="M235" s="195"/>
      <c r="N235" s="195"/>
      <c r="O235" s="34"/>
      <c r="P235" s="34"/>
      <c r="Q235" s="35">
        <v>5</v>
      </c>
      <c r="R235" s="35">
        <v>0</v>
      </c>
      <c r="S235" s="35">
        <v>0</v>
      </c>
      <c r="T235" s="35">
        <v>2</v>
      </c>
      <c r="U235" s="257" t="s">
        <v>297</v>
      </c>
      <c r="V235" s="257"/>
      <c r="W235" s="257"/>
      <c r="X235" s="257"/>
      <c r="Y235" s="257"/>
      <c r="Z235" s="256">
        <f>Arear!E7</f>
        <v>16799.233333333334</v>
      </c>
      <c r="AA235" s="195"/>
      <c r="AB235" s="195"/>
      <c r="AC235" s="34"/>
      <c r="AD235" s="34"/>
    </row>
    <row r="236" spans="1:30" s="38" customFormat="1" ht="18.75" customHeight="1" x14ac:dyDescent="0.2">
      <c r="A236" s="34"/>
      <c r="B236" s="34"/>
      <c r="C236" s="125">
        <v>1</v>
      </c>
      <c r="D236" s="125">
        <v>3</v>
      </c>
      <c r="E236" s="125">
        <v>0</v>
      </c>
      <c r="F236" s="125">
        <v>0</v>
      </c>
      <c r="G236" s="261" t="s">
        <v>234</v>
      </c>
      <c r="H236" s="261"/>
      <c r="I236" s="261"/>
      <c r="J236" s="261"/>
      <c r="K236" s="261"/>
      <c r="L236" s="262">
        <f>Arear!G4</f>
        <v>1500</v>
      </c>
      <c r="M236" s="237"/>
      <c r="N236" s="238"/>
      <c r="O236" s="34"/>
      <c r="P236" s="34"/>
      <c r="Q236" s="35">
        <v>5</v>
      </c>
      <c r="R236" s="35">
        <v>0</v>
      </c>
      <c r="S236" s="35">
        <v>1</v>
      </c>
      <c r="T236" s="35">
        <v>2</v>
      </c>
      <c r="U236" s="257" t="s">
        <v>298</v>
      </c>
      <c r="V236" s="257"/>
      <c r="W236" s="257"/>
      <c r="X236" s="257"/>
      <c r="Y236" s="257"/>
      <c r="Z236" s="250">
        <f>Arear!G7</f>
        <v>12850</v>
      </c>
      <c r="AA236" s="237"/>
      <c r="AB236" s="238"/>
      <c r="AC236" s="34"/>
      <c r="AD236" s="34"/>
    </row>
    <row r="237" spans="1:30" s="38" customFormat="1" ht="18.75" customHeight="1" x14ac:dyDescent="0.2">
      <c r="A237" s="34"/>
      <c r="B237" s="34"/>
      <c r="C237" s="125">
        <v>1</v>
      </c>
      <c r="D237" s="125">
        <v>9</v>
      </c>
      <c r="E237" s="125">
        <v>1</v>
      </c>
      <c r="F237" s="125">
        <v>1</v>
      </c>
      <c r="G237" s="233" t="s">
        <v>235</v>
      </c>
      <c r="H237" s="234"/>
      <c r="I237" s="234"/>
      <c r="J237" s="234"/>
      <c r="K237" s="235"/>
      <c r="L237" s="262">
        <f>Arear!H4</f>
        <v>1000</v>
      </c>
      <c r="M237" s="237"/>
      <c r="N237" s="238"/>
      <c r="O237" s="34"/>
      <c r="P237" s="34"/>
      <c r="Q237" s="35">
        <v>5</v>
      </c>
      <c r="R237" s="35">
        <v>8</v>
      </c>
      <c r="S237" s="35">
        <v>8</v>
      </c>
      <c r="T237" s="35">
        <v>6</v>
      </c>
      <c r="U237" s="273" t="s">
        <v>299</v>
      </c>
      <c r="V237" s="274"/>
      <c r="W237" s="274"/>
      <c r="X237" s="274"/>
      <c r="Y237" s="275"/>
      <c r="Z237" s="250">
        <f>Arear!H7</f>
        <v>8566.6666666666661</v>
      </c>
      <c r="AA237" s="237"/>
      <c r="AB237" s="238"/>
      <c r="AC237" s="34"/>
      <c r="AD237" s="34"/>
    </row>
    <row r="238" spans="1:30" s="38" customFormat="1" ht="18.75" customHeight="1" x14ac:dyDescent="0.2">
      <c r="A238" s="34"/>
      <c r="B238" s="34"/>
      <c r="C238" s="125">
        <v>1</v>
      </c>
      <c r="D238" s="125">
        <v>2</v>
      </c>
      <c r="E238" s="125">
        <v>1</v>
      </c>
      <c r="F238" s="125">
        <v>0</v>
      </c>
      <c r="G238" s="233" t="s">
        <v>257</v>
      </c>
      <c r="H238" s="234"/>
      <c r="I238" s="234"/>
      <c r="J238" s="234"/>
      <c r="K238" s="235"/>
      <c r="L238" s="262">
        <f>Arear!F4</f>
        <v>2856</v>
      </c>
      <c r="M238" s="237"/>
      <c r="N238" s="238"/>
      <c r="O238" s="34"/>
      <c r="P238" s="34"/>
      <c r="Q238" s="35">
        <v>5</v>
      </c>
      <c r="R238" s="35">
        <v>0</v>
      </c>
      <c r="S238" s="35">
        <v>1</v>
      </c>
      <c r="T238" s="35">
        <v>1</v>
      </c>
      <c r="U238" s="273" t="s">
        <v>300</v>
      </c>
      <c r="V238" s="274"/>
      <c r="W238" s="274"/>
      <c r="X238" s="274"/>
      <c r="Y238" s="275"/>
      <c r="Z238" s="250">
        <f>Arear!F7</f>
        <v>15898.4</v>
      </c>
      <c r="AA238" s="237"/>
      <c r="AB238" s="238"/>
      <c r="AC238" s="34"/>
      <c r="AD238" s="34"/>
    </row>
    <row r="239" spans="1:30" s="38" customFormat="1" ht="18.75" customHeight="1" x14ac:dyDescent="0.2">
      <c r="A239" s="34"/>
      <c r="B239" s="34"/>
      <c r="C239" s="125">
        <v>2</v>
      </c>
      <c r="D239" s="125">
        <v>2</v>
      </c>
      <c r="E239" s="125">
        <v>1</v>
      </c>
      <c r="F239" s="125">
        <v>1</v>
      </c>
      <c r="G239" s="233" t="s">
        <v>295</v>
      </c>
      <c r="H239" s="234"/>
      <c r="I239" s="234"/>
      <c r="J239" s="234"/>
      <c r="K239" s="235"/>
      <c r="L239" s="262">
        <f>Arear!I4</f>
        <v>1114</v>
      </c>
      <c r="M239" s="237"/>
      <c r="N239" s="238"/>
      <c r="O239" s="34"/>
      <c r="P239" s="34"/>
      <c r="Q239" s="136">
        <v>5</v>
      </c>
      <c r="R239" s="136">
        <v>9</v>
      </c>
      <c r="S239" s="136">
        <v>7</v>
      </c>
      <c r="T239" s="136">
        <v>5</v>
      </c>
      <c r="U239" s="137" t="s">
        <v>301</v>
      </c>
      <c r="V239" s="138"/>
      <c r="W239" s="138"/>
      <c r="X239" s="138"/>
      <c r="Y239" s="139"/>
      <c r="Z239" s="250">
        <f>Arear!I7</f>
        <v>9543.2666666666664</v>
      </c>
      <c r="AA239" s="278"/>
      <c r="AB239" s="279"/>
      <c r="AC239" s="34"/>
      <c r="AD239" s="34"/>
    </row>
    <row r="240" spans="1:30" s="38" customFormat="1" ht="18.75" customHeight="1" x14ac:dyDescent="0.2">
      <c r="A240" s="34"/>
      <c r="B240" s="34"/>
      <c r="C240" s="153">
        <v>2</v>
      </c>
      <c r="D240" s="153">
        <v>2</v>
      </c>
      <c r="E240" s="153">
        <v>4</v>
      </c>
      <c r="F240" s="153">
        <v>7</v>
      </c>
      <c r="G240" s="239" t="s">
        <v>337</v>
      </c>
      <c r="H240" s="240"/>
      <c r="I240" s="240"/>
      <c r="J240" s="240"/>
      <c r="K240" s="241"/>
      <c r="L240" s="262">
        <f>Arear!K4</f>
        <v>1332</v>
      </c>
      <c r="M240" s="297"/>
      <c r="N240" s="298"/>
      <c r="O240" s="34"/>
      <c r="P240" s="34"/>
      <c r="Q240" s="153">
        <v>5</v>
      </c>
      <c r="R240" s="153">
        <v>3</v>
      </c>
      <c r="S240" s="153">
        <v>2</v>
      </c>
      <c r="T240" s="153">
        <v>2</v>
      </c>
      <c r="U240" s="299" t="s">
        <v>336</v>
      </c>
      <c r="V240" s="207"/>
      <c r="W240" s="207"/>
      <c r="X240" s="207"/>
      <c r="Y240" s="178"/>
      <c r="Z240" s="250">
        <f>Arear!K7</f>
        <v>11410.8</v>
      </c>
      <c r="AA240" s="278"/>
      <c r="AB240" s="279"/>
      <c r="AC240" s="34"/>
      <c r="AD240" s="34"/>
    </row>
    <row r="241" spans="1:30" s="38" customFormat="1" ht="18.75" customHeight="1" x14ac:dyDescent="0.2">
      <c r="A241" s="34"/>
      <c r="B241" s="34"/>
      <c r="C241" s="145">
        <v>2</v>
      </c>
      <c r="D241" s="145">
        <v>2</v>
      </c>
      <c r="E241" s="145">
        <v>2</v>
      </c>
      <c r="F241" s="145">
        <v>4</v>
      </c>
      <c r="G241" s="239" t="s">
        <v>325</v>
      </c>
      <c r="H241" s="240"/>
      <c r="I241" s="240"/>
      <c r="J241" s="240"/>
      <c r="K241" s="241"/>
      <c r="L241" s="262">
        <f>Arear!J4</f>
        <v>1332</v>
      </c>
      <c r="M241" s="237"/>
      <c r="N241" s="238"/>
      <c r="O241" s="34"/>
      <c r="P241" s="34"/>
      <c r="Q241" s="145">
        <v>5</v>
      </c>
      <c r="R241" s="145">
        <v>9</v>
      </c>
      <c r="S241" s="145">
        <v>9</v>
      </c>
      <c r="T241" s="145">
        <v>0</v>
      </c>
      <c r="U241" s="147" t="s">
        <v>326</v>
      </c>
      <c r="V241" s="148"/>
      <c r="W241" s="148"/>
      <c r="X241" s="148"/>
      <c r="Y241" s="149"/>
      <c r="Z241" s="250">
        <f>Arear!J7</f>
        <v>11410.8</v>
      </c>
      <c r="AA241" s="278"/>
      <c r="AB241" s="279"/>
      <c r="AC241" s="34"/>
      <c r="AD241" s="34"/>
    </row>
    <row r="242" spans="1:30" s="38" customFormat="1" ht="18.75" customHeight="1" x14ac:dyDescent="0.2">
      <c r="A242" s="34"/>
      <c r="B242" s="34"/>
      <c r="C242" s="159">
        <v>2</v>
      </c>
      <c r="D242" s="159">
        <v>2</v>
      </c>
      <c r="E242" s="159">
        <v>6</v>
      </c>
      <c r="F242" s="159">
        <v>4</v>
      </c>
      <c r="G242" s="239" t="s">
        <v>346</v>
      </c>
      <c r="H242" s="240"/>
      <c r="I242" s="240"/>
      <c r="J242" s="240"/>
      <c r="K242" s="241"/>
      <c r="L242" s="262">
        <f>Arear!L4</f>
        <v>1332</v>
      </c>
      <c r="M242" s="237"/>
      <c r="N242" s="238"/>
      <c r="O242" s="34"/>
      <c r="P242" s="34"/>
      <c r="Q242" s="159">
        <v>5</v>
      </c>
      <c r="R242" s="159">
        <v>3</v>
      </c>
      <c r="S242" s="159">
        <v>3</v>
      </c>
      <c r="T242" s="159">
        <v>6</v>
      </c>
      <c r="U242" s="160" t="s">
        <v>345</v>
      </c>
      <c r="V242" s="161"/>
      <c r="W242" s="161"/>
      <c r="X242" s="161"/>
      <c r="Y242" s="162"/>
      <c r="Z242" s="250">
        <f>Arear!L7</f>
        <v>11410.8</v>
      </c>
      <c r="AA242" s="278"/>
      <c r="AB242" s="279"/>
      <c r="AC242" s="34"/>
      <c r="AD242" s="34"/>
    </row>
    <row r="243" spans="1:30" s="38" customFormat="1" ht="18.75" customHeight="1" x14ac:dyDescent="0.2">
      <c r="A243" s="34"/>
      <c r="B243" s="34"/>
      <c r="C243" s="156"/>
      <c r="D243" s="156"/>
      <c r="E243" s="236" t="s">
        <v>284</v>
      </c>
      <c r="F243" s="276"/>
      <c r="G243" s="276"/>
      <c r="H243" s="276"/>
      <c r="I243" s="276"/>
      <c r="J243" s="276"/>
      <c r="K243" s="277"/>
      <c r="L243" s="300">
        <f>SUM(L235:N242)</f>
        <v>12427</v>
      </c>
      <c r="M243" s="276"/>
      <c r="N243" s="277"/>
      <c r="O243" s="34"/>
      <c r="P243" s="34"/>
      <c r="Q243" s="157"/>
      <c r="R243" s="157"/>
      <c r="S243" s="236" t="s">
        <v>302</v>
      </c>
      <c r="T243" s="276"/>
      <c r="U243" s="276"/>
      <c r="V243" s="276"/>
      <c r="W243" s="276"/>
      <c r="X243" s="276"/>
      <c r="Y243" s="277"/>
      <c r="Z243" s="300">
        <f>SUM(Z235:AB242)</f>
        <v>97889.966666666674</v>
      </c>
      <c r="AA243" s="276"/>
      <c r="AB243" s="277"/>
      <c r="AC243" s="34"/>
      <c r="AD243" s="34"/>
    </row>
    <row r="244" spans="1:30" s="38" customFormat="1" ht="18.75" customHeight="1" x14ac:dyDescent="0.2">
      <c r="A244" s="34"/>
      <c r="B244" s="34"/>
      <c r="C244" s="140"/>
      <c r="D244" s="140"/>
      <c r="E244" s="140"/>
      <c r="F244" s="140"/>
      <c r="G244" s="301"/>
      <c r="H244" s="182"/>
      <c r="I244" s="182"/>
      <c r="J244" s="182"/>
      <c r="K244" s="183"/>
      <c r="L244" s="301"/>
      <c r="M244" s="182"/>
      <c r="N244" s="183"/>
      <c r="O244" s="34"/>
      <c r="P244" s="34"/>
      <c r="Q244" s="140"/>
      <c r="R244" s="140"/>
      <c r="S244" s="140"/>
      <c r="T244" s="140"/>
      <c r="U244" s="301"/>
      <c r="V244" s="182"/>
      <c r="W244" s="182"/>
      <c r="X244" s="182"/>
      <c r="Y244" s="183"/>
      <c r="Z244" s="301"/>
      <c r="AA244" s="182"/>
      <c r="AB244" s="183"/>
      <c r="AC244" s="34"/>
      <c r="AD244" s="34"/>
    </row>
    <row r="245" spans="1:30" s="27" customFormat="1" ht="18.75" customHeight="1" x14ac:dyDescent="0.2">
      <c r="A245" s="31"/>
      <c r="B245" s="31"/>
      <c r="C245" s="51"/>
      <c r="D245" s="51"/>
      <c r="E245" s="51"/>
      <c r="F245" s="51"/>
      <c r="G245" s="301"/>
      <c r="H245" s="182"/>
      <c r="I245" s="182"/>
      <c r="J245" s="182"/>
      <c r="K245" s="183"/>
      <c r="L245" s="301"/>
      <c r="M245" s="182"/>
      <c r="N245" s="183"/>
      <c r="O245" s="31"/>
      <c r="P245" s="31"/>
      <c r="Q245" s="134"/>
      <c r="R245" s="134"/>
      <c r="S245" s="134"/>
      <c r="T245" s="134"/>
      <c r="U245" s="301"/>
      <c r="V245" s="182"/>
      <c r="W245" s="182"/>
      <c r="X245" s="182"/>
      <c r="Y245" s="183"/>
      <c r="Z245" s="301"/>
      <c r="AA245" s="182"/>
      <c r="AB245" s="183"/>
      <c r="AC245" s="31"/>
      <c r="AD245" s="31"/>
    </row>
    <row r="246" spans="1:30" s="27" customFormat="1" ht="9" customHeight="1" x14ac:dyDescent="0.2">
      <c r="A246" s="31"/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</row>
    <row r="247" spans="1:30" s="27" customFormat="1" ht="6" hidden="1" customHeight="1" x14ac:dyDescent="0.2">
      <c r="A247" s="31"/>
      <c r="B247" s="31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</row>
    <row r="248" spans="1:30" s="27" customFormat="1" ht="20.25" customHeight="1" x14ac:dyDescent="0.2">
      <c r="A248" s="31"/>
      <c r="B248" s="30" t="s">
        <v>199</v>
      </c>
      <c r="C248" s="31" t="s">
        <v>200</v>
      </c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</row>
    <row r="249" spans="1:30" s="27" customFormat="1" ht="17.25" customHeight="1" x14ac:dyDescent="0.2">
      <c r="A249" s="31"/>
      <c r="B249" s="31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</row>
    <row r="250" spans="1:30" s="27" customFormat="1" x14ac:dyDescent="0.2">
      <c r="A250" s="31"/>
      <c r="B250" s="31"/>
      <c r="C250" s="181" t="s">
        <v>207</v>
      </c>
      <c r="D250" s="182"/>
      <c r="E250" s="182"/>
      <c r="F250" s="183"/>
      <c r="G250" s="251" t="s">
        <v>6</v>
      </c>
      <c r="H250" s="251"/>
      <c r="I250" s="251"/>
      <c r="J250" s="251"/>
      <c r="K250" s="251"/>
      <c r="L250" s="181" t="s">
        <v>14</v>
      </c>
      <c r="M250" s="182"/>
      <c r="N250" s="183"/>
      <c r="O250" s="31"/>
      <c r="P250" s="31"/>
      <c r="Q250" s="181" t="s">
        <v>207</v>
      </c>
      <c r="R250" s="182"/>
      <c r="S250" s="182"/>
      <c r="T250" s="183"/>
      <c r="U250" s="251" t="s">
        <v>6</v>
      </c>
      <c r="V250" s="251"/>
      <c r="W250" s="251"/>
      <c r="X250" s="251"/>
      <c r="Y250" s="251"/>
      <c r="Z250" s="181" t="s">
        <v>14</v>
      </c>
      <c r="AA250" s="182"/>
      <c r="AB250" s="183"/>
      <c r="AC250" s="31"/>
      <c r="AD250" s="31"/>
    </row>
    <row r="251" spans="1:30" s="66" customFormat="1" ht="18.75" customHeight="1" x14ac:dyDescent="0.2">
      <c r="A251" s="55"/>
      <c r="B251" s="55"/>
      <c r="C251" s="35"/>
      <c r="D251" s="35"/>
      <c r="E251" s="35"/>
      <c r="F251" s="35"/>
      <c r="G251" s="233" t="s">
        <v>262</v>
      </c>
      <c r="H251" s="234"/>
      <c r="I251" s="234"/>
      <c r="J251" s="234"/>
      <c r="K251" s="235"/>
      <c r="L251" s="262">
        <v>0</v>
      </c>
      <c r="M251" s="237"/>
      <c r="N251" s="238"/>
      <c r="O251" s="55"/>
      <c r="P251" s="55"/>
      <c r="Q251" s="128"/>
      <c r="R251" s="128"/>
      <c r="S251" s="128"/>
      <c r="T251" s="128"/>
      <c r="U251" s="233" t="s">
        <v>309</v>
      </c>
      <c r="V251" s="234"/>
      <c r="W251" s="234"/>
      <c r="X251" s="234"/>
      <c r="Y251" s="235"/>
      <c r="Z251" s="262">
        <f>Arear!N7</f>
        <v>0</v>
      </c>
      <c r="AA251" s="237"/>
      <c r="AB251" s="238"/>
      <c r="AC251" s="55"/>
      <c r="AD251" s="55"/>
    </row>
    <row r="252" spans="1:30" s="66" customFormat="1" ht="18.75" customHeight="1" x14ac:dyDescent="0.2">
      <c r="A252" s="55"/>
      <c r="B252" s="55"/>
      <c r="C252" s="35">
        <v>3</v>
      </c>
      <c r="D252" s="35">
        <v>5</v>
      </c>
      <c r="E252" s="35">
        <v>0</v>
      </c>
      <c r="F252" s="35">
        <v>1</v>
      </c>
      <c r="G252" s="233" t="s">
        <v>236</v>
      </c>
      <c r="H252" s="234"/>
      <c r="I252" s="234"/>
      <c r="J252" s="234"/>
      <c r="K252" s="235"/>
      <c r="L252" s="262">
        <f>Arear!O4</f>
        <v>-600</v>
      </c>
      <c r="M252" s="237"/>
      <c r="N252" s="238"/>
      <c r="O252" s="55"/>
      <c r="P252" s="55"/>
      <c r="Q252" s="128">
        <v>6</v>
      </c>
      <c r="R252" s="128">
        <v>0</v>
      </c>
      <c r="S252" s="128">
        <v>0</v>
      </c>
      <c r="T252" s="128">
        <v>1</v>
      </c>
      <c r="U252" s="233" t="s">
        <v>308</v>
      </c>
      <c r="V252" s="234"/>
      <c r="W252" s="234"/>
      <c r="X252" s="234"/>
      <c r="Y252" s="235"/>
      <c r="Z252" s="262">
        <f>Arear!O7</f>
        <v>-5400</v>
      </c>
      <c r="AA252" s="237"/>
      <c r="AB252" s="238"/>
      <c r="AC252" s="55"/>
      <c r="AD252" s="55"/>
    </row>
    <row r="253" spans="1:30" s="66" customFormat="1" ht="18.75" customHeight="1" x14ac:dyDescent="0.2">
      <c r="A253" s="55"/>
      <c r="B253" s="55"/>
      <c r="C253" s="131">
        <v>3</v>
      </c>
      <c r="D253" s="131">
        <v>5</v>
      </c>
      <c r="E253" s="131">
        <v>3</v>
      </c>
      <c r="F253" s="131">
        <v>4</v>
      </c>
      <c r="G253" s="261" t="s">
        <v>314</v>
      </c>
      <c r="H253" s="261"/>
      <c r="I253" s="261"/>
      <c r="J253" s="261"/>
      <c r="K253" s="261"/>
      <c r="L253" s="263">
        <f>Arear!P4</f>
        <v>-600</v>
      </c>
      <c r="M253" s="195"/>
      <c r="N253" s="195"/>
      <c r="O253" s="55"/>
      <c r="P253" s="55"/>
      <c r="Q253" s="131">
        <v>6</v>
      </c>
      <c r="R253" s="131">
        <v>2</v>
      </c>
      <c r="S253" s="131">
        <v>1</v>
      </c>
      <c r="T253" s="131">
        <v>7</v>
      </c>
      <c r="U253" s="261" t="s">
        <v>314</v>
      </c>
      <c r="V253" s="261"/>
      <c r="W253" s="261"/>
      <c r="X253" s="261"/>
      <c r="Y253" s="261"/>
      <c r="Z253" s="263">
        <f>Arear!P7</f>
        <v>-5400</v>
      </c>
      <c r="AA253" s="195"/>
      <c r="AB253" s="195"/>
      <c r="AC253" s="55"/>
      <c r="AD253" s="55"/>
    </row>
    <row r="254" spans="1:30" s="66" customFormat="1" ht="18.75" customHeight="1" x14ac:dyDescent="0.2">
      <c r="A254" s="55"/>
      <c r="B254" s="55"/>
      <c r="C254" s="35">
        <v>3</v>
      </c>
      <c r="D254" s="35">
        <v>9</v>
      </c>
      <c r="E254" s="35">
        <v>9</v>
      </c>
      <c r="F254" s="35">
        <v>0</v>
      </c>
      <c r="G254" s="261" t="s">
        <v>237</v>
      </c>
      <c r="H254" s="261"/>
      <c r="I254" s="261"/>
      <c r="J254" s="261"/>
      <c r="K254" s="261"/>
      <c r="L254" s="263">
        <f>Arear!Q4</f>
        <v>-125</v>
      </c>
      <c r="M254" s="195"/>
      <c r="N254" s="195"/>
      <c r="O254" s="55"/>
      <c r="P254" s="55"/>
      <c r="Q254" s="128">
        <v>6</v>
      </c>
      <c r="R254" s="128">
        <v>2</v>
      </c>
      <c r="S254" s="128">
        <v>0</v>
      </c>
      <c r="T254" s="128">
        <v>4</v>
      </c>
      <c r="U254" s="261" t="s">
        <v>307</v>
      </c>
      <c r="V254" s="261"/>
      <c r="W254" s="261"/>
      <c r="X254" s="261"/>
      <c r="Y254" s="261"/>
      <c r="Z254" s="263">
        <f>Arear!Q7</f>
        <v>-1125</v>
      </c>
      <c r="AA254" s="195"/>
      <c r="AB254" s="195"/>
      <c r="AC254" s="55"/>
      <c r="AD254" s="55"/>
    </row>
    <row r="255" spans="1:30" s="66" customFormat="1" ht="18.75" customHeight="1" x14ac:dyDescent="0.2">
      <c r="A255" s="55"/>
      <c r="B255" s="55"/>
      <c r="C255" s="130"/>
      <c r="D255" s="130"/>
      <c r="E255" s="236" t="s">
        <v>285</v>
      </c>
      <c r="F255" s="276"/>
      <c r="G255" s="276"/>
      <c r="H255" s="276"/>
      <c r="I255" s="276"/>
      <c r="J255" s="276"/>
      <c r="K255" s="277"/>
      <c r="L255" s="271">
        <f>SUM(L251:N254)</f>
        <v>-1325</v>
      </c>
      <c r="M255" s="272"/>
      <c r="N255" s="272"/>
      <c r="O255" s="55"/>
      <c r="P255" s="55"/>
      <c r="Q255" s="136"/>
      <c r="R255" s="136"/>
      <c r="S255" s="236" t="s">
        <v>310</v>
      </c>
      <c r="T255" s="276"/>
      <c r="U255" s="276"/>
      <c r="V255" s="276"/>
      <c r="W255" s="276"/>
      <c r="X255" s="276"/>
      <c r="Y255" s="277"/>
      <c r="Z255" s="271">
        <f>SUM(Z251:AB254)</f>
        <v>-11925</v>
      </c>
      <c r="AA255" s="272"/>
      <c r="AB255" s="272"/>
      <c r="AC255" s="55"/>
      <c r="AD255" s="55"/>
    </row>
    <row r="256" spans="1:30" s="66" customFormat="1" ht="18.75" customHeight="1" x14ac:dyDescent="0.2">
      <c r="A256" s="55"/>
      <c r="B256" s="55"/>
      <c r="C256" s="130"/>
      <c r="D256" s="130"/>
      <c r="E256" s="130"/>
      <c r="F256" s="130"/>
      <c r="G256" s="283"/>
      <c r="H256" s="284"/>
      <c r="I256" s="284"/>
      <c r="J256" s="284"/>
      <c r="K256" s="285"/>
      <c r="L256" s="181"/>
      <c r="M256" s="182"/>
      <c r="N256" s="183"/>
      <c r="O256" s="55"/>
      <c r="P256" s="55"/>
      <c r="Q256" s="136"/>
      <c r="R256" s="136"/>
      <c r="S256" s="136"/>
      <c r="T256" s="136"/>
      <c r="U256" s="261"/>
      <c r="V256" s="261"/>
      <c r="W256" s="261"/>
      <c r="X256" s="261"/>
      <c r="Y256" s="261"/>
      <c r="Z256" s="263"/>
      <c r="AA256" s="195"/>
      <c r="AB256" s="195"/>
      <c r="AC256" s="55"/>
      <c r="AD256" s="55"/>
    </row>
    <row r="257" spans="1:31" s="40" customFormat="1" ht="18.75" customHeight="1" x14ac:dyDescent="0.2">
      <c r="A257" s="16"/>
      <c r="B257" s="16"/>
      <c r="C257" s="32"/>
      <c r="D257" s="32"/>
      <c r="E257" s="130"/>
      <c r="F257" s="130"/>
      <c r="G257" s="283"/>
      <c r="H257" s="284"/>
      <c r="I257" s="284"/>
      <c r="J257" s="284"/>
      <c r="K257" s="285"/>
      <c r="L257" s="181"/>
      <c r="M257" s="182"/>
      <c r="N257" s="183"/>
      <c r="O257" s="16"/>
      <c r="P257" s="16"/>
      <c r="Q257" s="116"/>
      <c r="R257" s="116"/>
      <c r="S257" s="136"/>
      <c r="T257" s="136"/>
      <c r="U257" s="261"/>
      <c r="V257" s="261"/>
      <c r="W257" s="261"/>
      <c r="X257" s="261"/>
      <c r="Y257" s="261"/>
      <c r="Z257" s="263"/>
      <c r="AA257" s="195"/>
      <c r="AB257" s="195"/>
      <c r="AC257" s="16"/>
      <c r="AD257" s="16"/>
    </row>
    <row r="258" spans="1:31" s="40" customFormat="1" ht="18.75" hidden="1" customHeight="1" x14ac:dyDescent="0.2">
      <c r="A258" s="16"/>
      <c r="B258" s="16"/>
      <c r="C258" s="33"/>
      <c r="D258" s="33"/>
      <c r="E258" s="33"/>
      <c r="F258" s="33"/>
      <c r="G258" s="267"/>
      <c r="H258" s="267"/>
      <c r="I258" s="267"/>
      <c r="J258" s="267"/>
      <c r="K258" s="267"/>
      <c r="L258" s="251"/>
      <c r="M258" s="251"/>
      <c r="N258" s="251"/>
      <c r="O258" s="16"/>
      <c r="P258" s="16"/>
      <c r="Q258" s="33"/>
      <c r="R258" s="33"/>
      <c r="S258" s="33"/>
      <c r="T258" s="33"/>
      <c r="U258" s="251"/>
      <c r="V258" s="251"/>
      <c r="W258" s="251"/>
      <c r="X258" s="251"/>
      <c r="Y258" s="251"/>
      <c r="Z258" s="251"/>
      <c r="AA258" s="251"/>
      <c r="AB258" s="251"/>
      <c r="AC258" s="16"/>
      <c r="AD258" s="16"/>
    </row>
    <row r="259" spans="1:31" s="40" customFormat="1" ht="18.75" customHeight="1" x14ac:dyDescent="0.2">
      <c r="A259" s="16"/>
      <c r="B259" s="16"/>
      <c r="C259" s="116"/>
      <c r="D259" s="116"/>
      <c r="E259" s="155"/>
      <c r="F259" s="155"/>
      <c r="G259" s="280" t="s">
        <v>315</v>
      </c>
      <c r="H259" s="281"/>
      <c r="I259" s="281"/>
      <c r="J259" s="281"/>
      <c r="K259" s="282"/>
      <c r="L259" s="271">
        <f>L146</f>
        <v>13320</v>
      </c>
      <c r="M259" s="272"/>
      <c r="N259" s="272"/>
      <c r="O259" s="16"/>
      <c r="P259" s="16"/>
      <c r="Q259" s="33"/>
      <c r="R259" s="33"/>
      <c r="S259" s="280" t="str">
        <f>S154</f>
        <v>Adj: Total Pay: -</v>
      </c>
      <c r="T259" s="281"/>
      <c r="U259" s="281"/>
      <c r="V259" s="281"/>
      <c r="W259" s="281"/>
      <c r="X259" s="281"/>
      <c r="Y259" s="282"/>
      <c r="Z259" s="271">
        <f>Z154</f>
        <v>114108</v>
      </c>
      <c r="AA259" s="272"/>
      <c r="AB259" s="272"/>
      <c r="AC259" s="16"/>
      <c r="AD259" s="16"/>
    </row>
    <row r="260" spans="1:31" s="40" customFormat="1" ht="18.75" customHeight="1" x14ac:dyDescent="0.2">
      <c r="A260" s="16"/>
      <c r="B260" s="16"/>
      <c r="C260" s="116"/>
      <c r="D260" s="116"/>
      <c r="E260" s="155"/>
      <c r="F260" s="155"/>
      <c r="G260" s="280" t="s">
        <v>316</v>
      </c>
      <c r="H260" s="281"/>
      <c r="I260" s="281"/>
      <c r="J260" s="281"/>
      <c r="K260" s="282"/>
      <c r="L260" s="271">
        <f>L243</f>
        <v>12427</v>
      </c>
      <c r="M260" s="272"/>
      <c r="N260" s="272"/>
      <c r="O260" s="16"/>
      <c r="P260" s="16"/>
      <c r="Q260" s="33"/>
      <c r="R260" s="33"/>
      <c r="S260" s="280" t="str">
        <f>S243</f>
        <v>Adj: Total Allowances: -</v>
      </c>
      <c r="T260" s="281"/>
      <c r="U260" s="281"/>
      <c r="V260" s="281"/>
      <c r="W260" s="281"/>
      <c r="X260" s="281"/>
      <c r="Y260" s="282"/>
      <c r="Z260" s="271">
        <f>Z243</f>
        <v>97889.966666666674</v>
      </c>
      <c r="AA260" s="272"/>
      <c r="AB260" s="272"/>
      <c r="AC260" s="16"/>
      <c r="AD260" s="16"/>
    </row>
    <row r="261" spans="1:31" s="27" customFormat="1" ht="18.75" customHeight="1" x14ac:dyDescent="0.2">
      <c r="A261" s="31"/>
      <c r="B261" s="31"/>
      <c r="C261" s="116"/>
      <c r="D261" s="116"/>
      <c r="E261" s="155"/>
      <c r="F261" s="155"/>
      <c r="G261" s="280" t="str">
        <f>E255</f>
        <v>Total Deductions: -</v>
      </c>
      <c r="H261" s="281"/>
      <c r="I261" s="281"/>
      <c r="J261" s="281"/>
      <c r="K261" s="282"/>
      <c r="L261" s="271">
        <f>L255</f>
        <v>-1325</v>
      </c>
      <c r="M261" s="272"/>
      <c r="N261" s="272"/>
      <c r="O261" s="31"/>
      <c r="P261" s="31"/>
      <c r="Q261" s="126"/>
      <c r="R261" s="126"/>
      <c r="S261" s="280" t="str">
        <f>S255</f>
        <v>Adj: Total Deductions: -</v>
      </c>
      <c r="T261" s="281"/>
      <c r="U261" s="281"/>
      <c r="V261" s="281"/>
      <c r="W261" s="281"/>
      <c r="X261" s="281"/>
      <c r="Y261" s="282"/>
      <c r="Z261" s="271">
        <f>Z255</f>
        <v>-11925</v>
      </c>
      <c r="AA261" s="272"/>
      <c r="AB261" s="272"/>
      <c r="AC261" s="31"/>
      <c r="AD261" s="31"/>
    </row>
    <row r="262" spans="1:31" s="27" customFormat="1" ht="18.75" customHeight="1" x14ac:dyDescent="0.2">
      <c r="A262" s="31"/>
      <c r="B262" s="31"/>
      <c r="C262" s="116"/>
      <c r="D262" s="116"/>
      <c r="E262" s="155"/>
      <c r="F262" s="155"/>
      <c r="G262" s="280" t="s">
        <v>317</v>
      </c>
      <c r="H262" s="281"/>
      <c r="I262" s="281"/>
      <c r="J262" s="281"/>
      <c r="K262" s="282"/>
      <c r="L262" s="271">
        <f>L259+L260+L261</f>
        <v>24422</v>
      </c>
      <c r="M262" s="272"/>
      <c r="N262" s="272"/>
      <c r="O262" s="31"/>
      <c r="P262" s="31"/>
      <c r="Q262" s="126"/>
      <c r="R262" s="126"/>
      <c r="S262" s="280" t="s">
        <v>311</v>
      </c>
      <c r="T262" s="281"/>
      <c r="U262" s="281"/>
      <c r="V262" s="281"/>
      <c r="W262" s="281"/>
      <c r="X262" s="281"/>
      <c r="Y262" s="282"/>
      <c r="Z262" s="271">
        <f>SUM(Z259:AB261)</f>
        <v>200072.96666666667</v>
      </c>
      <c r="AA262" s="272"/>
      <c r="AB262" s="272"/>
      <c r="AC262" s="31"/>
      <c r="AD262" s="31"/>
      <c r="AE262" s="154"/>
    </row>
    <row r="263" spans="1:31" s="27" customFormat="1" ht="12.75" customHeight="1" x14ac:dyDescent="0.2">
      <c r="A263" s="31"/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</row>
    <row r="264" spans="1:31" s="27" customFormat="1" ht="13.5" customHeight="1" x14ac:dyDescent="0.2">
      <c r="A264" s="31"/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</row>
    <row r="265" spans="1:31" s="27" customFormat="1" ht="18" customHeight="1" x14ac:dyDescent="0.2">
      <c r="A265" s="31"/>
      <c r="B265" s="31"/>
      <c r="C265" s="31" t="s">
        <v>201</v>
      </c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</row>
    <row r="266" spans="1:31" s="27" customFormat="1" ht="6" customHeight="1" x14ac:dyDescent="0.2">
      <c r="A266" s="31"/>
      <c r="B266" s="31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</row>
    <row r="267" spans="1:31" s="27" customFormat="1" ht="17.25" customHeight="1" x14ac:dyDescent="0.2">
      <c r="A267" s="31"/>
      <c r="B267" s="30" t="s">
        <v>202</v>
      </c>
      <c r="C267" s="31" t="s">
        <v>203</v>
      </c>
      <c r="D267" s="31"/>
      <c r="E267" s="31"/>
      <c r="F267" s="288" t="s">
        <v>34</v>
      </c>
      <c r="G267" s="289"/>
      <c r="H267" s="31" t="s">
        <v>34</v>
      </c>
      <c r="I267" s="31"/>
      <c r="J267" s="31"/>
      <c r="K267" s="31"/>
      <c r="L267" s="31"/>
      <c r="M267" s="293" t="s">
        <v>218</v>
      </c>
      <c r="N267" s="294"/>
      <c r="O267" s="31" t="s">
        <v>18</v>
      </c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</row>
    <row r="268" spans="1:31" s="27" customFormat="1" ht="17.25" customHeight="1" x14ac:dyDescent="0.2">
      <c r="A268" s="31"/>
      <c r="B268" s="31"/>
      <c r="C268" s="31" t="s">
        <v>204</v>
      </c>
      <c r="D268" s="31"/>
      <c r="E268" s="31"/>
      <c r="F268" s="290"/>
      <c r="G268" s="291"/>
      <c r="H268" s="31" t="s">
        <v>205</v>
      </c>
      <c r="I268" s="31"/>
      <c r="J268" s="31"/>
      <c r="K268" s="31"/>
      <c r="L268" s="31"/>
      <c r="M268" s="295"/>
      <c r="N268" s="296"/>
      <c r="O268" s="31" t="s">
        <v>205</v>
      </c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</row>
    <row r="269" spans="1:31" s="27" customFormat="1" ht="7.5" customHeight="1" x14ac:dyDescent="0.2">
      <c r="A269" s="31"/>
      <c r="B269" s="31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</row>
    <row r="270" spans="1:31" s="27" customFormat="1" hidden="1" x14ac:dyDescent="0.2">
      <c r="A270" s="31"/>
      <c r="B270" s="31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</row>
    <row r="271" spans="1:31" s="27" customFormat="1" hidden="1" x14ac:dyDescent="0.2">
      <c r="A271" s="31"/>
      <c r="B271" s="31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  <c r="AA271" s="31"/>
      <c r="AB271" s="31"/>
      <c r="AC271" s="31"/>
      <c r="AD271" s="31"/>
    </row>
    <row r="272" spans="1:31" s="27" customFormat="1" hidden="1" x14ac:dyDescent="0.2">
      <c r="A272" s="31"/>
      <c r="B272" s="31"/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</row>
    <row r="273" spans="1:73" s="27" customFormat="1" x14ac:dyDescent="0.2">
      <c r="A273" s="31"/>
      <c r="B273" s="31"/>
      <c r="AD273" s="31"/>
    </row>
    <row r="274" spans="1:73" s="27" customFormat="1" x14ac:dyDescent="0.2">
      <c r="A274" s="31"/>
      <c r="B274" s="31"/>
      <c r="AD274" s="31"/>
    </row>
    <row r="275" spans="1:73" s="27" customFormat="1" x14ac:dyDescent="0.2">
      <c r="A275" s="31"/>
      <c r="B275" s="31"/>
      <c r="AD275" s="31"/>
    </row>
    <row r="276" spans="1:73" s="27" customFormat="1" ht="28.5" customHeight="1" x14ac:dyDescent="0.2">
      <c r="A276" s="31"/>
      <c r="B276" s="31"/>
      <c r="AD276" s="31"/>
    </row>
    <row r="277" spans="1:73" s="27" customFormat="1" ht="12.75" customHeight="1" x14ac:dyDescent="0.4">
      <c r="A277" s="31"/>
      <c r="B277" s="31"/>
      <c r="U277" s="71"/>
      <c r="V277" s="71"/>
      <c r="AD277" s="31"/>
    </row>
    <row r="278" spans="1:73" s="27" customFormat="1" ht="12.75" customHeight="1" x14ac:dyDescent="0.4">
      <c r="A278" s="287"/>
      <c r="B278" s="287"/>
      <c r="C278" s="287"/>
      <c r="D278" s="287"/>
      <c r="E278" s="287"/>
      <c r="G278" s="292"/>
      <c r="H278" s="292"/>
      <c r="I278" s="292"/>
      <c r="J278" s="292"/>
      <c r="K278" s="292"/>
      <c r="L278" s="16"/>
      <c r="M278" s="16"/>
      <c r="N278" s="16"/>
      <c r="O278" s="292"/>
      <c r="P278" s="292"/>
      <c r="Q278" s="292"/>
      <c r="R278" s="292"/>
      <c r="S278" s="292"/>
      <c r="T278" s="72"/>
      <c r="U278" s="71"/>
      <c r="V278" s="71"/>
      <c r="W278" s="73"/>
      <c r="X278" s="287"/>
      <c r="Y278" s="287"/>
      <c r="Z278" s="287"/>
      <c r="AA278" s="287"/>
      <c r="AB278" s="287"/>
      <c r="AC278" s="72"/>
      <c r="AD278" s="73"/>
      <c r="AE278" s="73"/>
      <c r="AF278" s="31"/>
      <c r="AG278" s="31"/>
      <c r="AH278" s="31"/>
      <c r="AI278" s="31"/>
      <c r="AJ278" s="31"/>
      <c r="AK278" s="31"/>
      <c r="AL278" s="31"/>
      <c r="AM278" s="31"/>
      <c r="AN278" s="31"/>
      <c r="AO278" s="31"/>
      <c r="AP278" s="31"/>
      <c r="AQ278" s="31"/>
      <c r="AR278" s="31"/>
      <c r="AS278" s="31"/>
      <c r="AT278" s="31"/>
      <c r="AU278" s="31"/>
      <c r="AV278" s="31"/>
      <c r="AW278" s="31"/>
      <c r="AX278" s="31"/>
      <c r="AY278" s="31"/>
      <c r="AZ278" s="31"/>
      <c r="BA278" s="31"/>
      <c r="BB278" s="31"/>
      <c r="BC278" s="31"/>
      <c r="BD278" s="31"/>
      <c r="BE278" s="31"/>
      <c r="BF278" s="31"/>
      <c r="BG278" s="31"/>
      <c r="BH278" s="31"/>
      <c r="BI278" s="31"/>
      <c r="BJ278" s="31"/>
      <c r="BK278" s="31"/>
      <c r="BL278" s="31"/>
      <c r="BM278" s="31"/>
      <c r="BN278" s="31"/>
      <c r="BO278" s="31"/>
      <c r="BP278" s="31"/>
      <c r="BQ278" s="31"/>
      <c r="BR278" s="31"/>
      <c r="BS278" s="31"/>
      <c r="BT278" s="31"/>
      <c r="BU278" s="31"/>
    </row>
    <row r="279" spans="1:73" s="27" customFormat="1" x14ac:dyDescent="0.2">
      <c r="A279" s="286" t="s">
        <v>21</v>
      </c>
      <c r="B279" s="286"/>
      <c r="C279" s="286"/>
      <c r="D279" s="286"/>
      <c r="E279" s="286"/>
      <c r="G279" s="286" t="s">
        <v>22</v>
      </c>
      <c r="H279" s="286"/>
      <c r="I279" s="286"/>
      <c r="J279" s="286"/>
      <c r="K279" s="286"/>
      <c r="L279" s="74"/>
      <c r="M279" s="74"/>
      <c r="O279" s="286" t="s">
        <v>23</v>
      </c>
      <c r="P279" s="286"/>
      <c r="Q279" s="286"/>
      <c r="R279" s="286"/>
      <c r="S279" s="286"/>
      <c r="T279" s="74"/>
      <c r="U279" s="74"/>
      <c r="V279" s="74"/>
      <c r="W279" s="74"/>
      <c r="X279" s="286" t="s">
        <v>206</v>
      </c>
      <c r="Y279" s="286"/>
      <c r="Z279" s="286"/>
      <c r="AA279" s="286"/>
      <c r="AB279" s="286"/>
      <c r="AC279" s="74"/>
      <c r="AD279" s="74"/>
      <c r="AE279" s="74"/>
    </row>
    <row r="280" spans="1:73" s="27" customFormat="1" x14ac:dyDescent="0.2">
      <c r="AD280" s="31"/>
    </row>
    <row r="281" spans="1:73" s="27" customFormat="1" x14ac:dyDescent="0.2">
      <c r="AD281" s="31"/>
    </row>
  </sheetData>
  <protectedRanges>
    <protectedRange password="C6E2" sqref="B6:D14" name="Range1"/>
    <protectedRange password="C6E2" sqref="S17:T17" name="Range1_1"/>
  </protectedRanges>
  <mergeCells count="233">
    <mergeCell ref="K136:U136"/>
    <mergeCell ref="G146:K146"/>
    <mergeCell ref="L146:N146"/>
    <mergeCell ref="G148:K148"/>
    <mergeCell ref="S21:AB21"/>
    <mergeCell ref="S18:AB18"/>
    <mergeCell ref="C47:H47"/>
    <mergeCell ref="C159:F159"/>
    <mergeCell ref="G159:K159"/>
    <mergeCell ref="L159:N159"/>
    <mergeCell ref="Q159:T159"/>
    <mergeCell ref="U159:Y159"/>
    <mergeCell ref="Z159:AB159"/>
    <mergeCell ref="C145:F145"/>
    <mergeCell ref="G149:K149"/>
    <mergeCell ref="L152:N152"/>
    <mergeCell ref="U152:Y152"/>
    <mergeCell ref="Z152:AB152"/>
    <mergeCell ref="S154:Y154"/>
    <mergeCell ref="U146:Y146"/>
    <mergeCell ref="Z146:AB146"/>
    <mergeCell ref="L147:N147"/>
    <mergeCell ref="U147:Y147"/>
    <mergeCell ref="Z147:AB147"/>
    <mergeCell ref="X4:X5"/>
    <mergeCell ref="Y4:Y5"/>
    <mergeCell ref="Z4:Z5"/>
    <mergeCell ref="AA4:AA5"/>
    <mergeCell ref="G9:G10"/>
    <mergeCell ref="H9:H10"/>
    <mergeCell ref="I9:I10"/>
    <mergeCell ref="J9:J10"/>
    <mergeCell ref="K9:K10"/>
    <mergeCell ref="T4:T5"/>
    <mergeCell ref="U4:U5"/>
    <mergeCell ref="V4:V5"/>
    <mergeCell ref="L9:L10"/>
    <mergeCell ref="C218:AB218"/>
    <mergeCell ref="Z160:AB160"/>
    <mergeCell ref="G161:K161"/>
    <mergeCell ref="L161:N161"/>
    <mergeCell ref="U161:Y161"/>
    <mergeCell ref="Z161:AB161"/>
    <mergeCell ref="G154:K154"/>
    <mergeCell ref="L154:N154"/>
    <mergeCell ref="G151:K151"/>
    <mergeCell ref="L151:N151"/>
    <mergeCell ref="U151:Y151"/>
    <mergeCell ref="Z151:AB151"/>
    <mergeCell ref="Z153:AB153"/>
    <mergeCell ref="Z154:AB154"/>
    <mergeCell ref="U163:Y163"/>
    <mergeCell ref="Z163:AB163"/>
    <mergeCell ref="G152:K152"/>
    <mergeCell ref="U148:Y148"/>
    <mergeCell ref="Z148:AB148"/>
    <mergeCell ref="L145:N145"/>
    <mergeCell ref="L148:N148"/>
    <mergeCell ref="G147:K147"/>
    <mergeCell ref="G145:K145"/>
    <mergeCell ref="Z145:AB145"/>
    <mergeCell ref="Z149:AB149"/>
    <mergeCell ref="G150:K150"/>
    <mergeCell ref="L150:N150"/>
    <mergeCell ref="U150:Y150"/>
    <mergeCell ref="Z150:AB150"/>
    <mergeCell ref="U253:Y253"/>
    <mergeCell ref="Z253:AB253"/>
    <mergeCell ref="C250:F250"/>
    <mergeCell ref="G250:K250"/>
    <mergeCell ref="L250:N250"/>
    <mergeCell ref="Q250:T250"/>
    <mergeCell ref="U250:Y250"/>
    <mergeCell ref="Z250:AB250"/>
    <mergeCell ref="G245:K245"/>
    <mergeCell ref="L245:N245"/>
    <mergeCell ref="U245:Y245"/>
    <mergeCell ref="Z245:AB245"/>
    <mergeCell ref="G241:K241"/>
    <mergeCell ref="L241:N241"/>
    <mergeCell ref="Z241:AB241"/>
    <mergeCell ref="G240:K240"/>
    <mergeCell ref="L240:N240"/>
    <mergeCell ref="Z240:AB240"/>
    <mergeCell ref="G251:K251"/>
    <mergeCell ref="L251:N251"/>
    <mergeCell ref="U251:Y251"/>
    <mergeCell ref="U240:Y240"/>
    <mergeCell ref="Z243:AB243"/>
    <mergeCell ref="L243:N243"/>
    <mergeCell ref="S243:Y243"/>
    <mergeCell ref="E243:K243"/>
    <mergeCell ref="G244:K244"/>
    <mergeCell ref="L244:N244"/>
    <mergeCell ref="U244:Y244"/>
    <mergeCell ref="Z244:AB244"/>
    <mergeCell ref="Z242:AB242"/>
    <mergeCell ref="G242:K242"/>
    <mergeCell ref="L242:N242"/>
    <mergeCell ref="A279:E279"/>
    <mergeCell ref="G279:K279"/>
    <mergeCell ref="O279:S279"/>
    <mergeCell ref="X279:AB279"/>
    <mergeCell ref="X278:AB278"/>
    <mergeCell ref="L262:N262"/>
    <mergeCell ref="Z262:AB262"/>
    <mergeCell ref="F267:G268"/>
    <mergeCell ref="S262:Y262"/>
    <mergeCell ref="O278:S278"/>
    <mergeCell ref="A278:E278"/>
    <mergeCell ref="M267:N268"/>
    <mergeCell ref="G278:K278"/>
    <mergeCell ref="G262:K262"/>
    <mergeCell ref="U256:Y256"/>
    <mergeCell ref="Z256:AB256"/>
    <mergeCell ref="U257:Y257"/>
    <mergeCell ref="G258:K258"/>
    <mergeCell ref="L258:N258"/>
    <mergeCell ref="L256:N256"/>
    <mergeCell ref="L261:N261"/>
    <mergeCell ref="L259:N259"/>
    <mergeCell ref="Z261:AB261"/>
    <mergeCell ref="L260:N260"/>
    <mergeCell ref="Z260:AB260"/>
    <mergeCell ref="Z259:AB259"/>
    <mergeCell ref="U258:Y258"/>
    <mergeCell ref="Z258:AB258"/>
    <mergeCell ref="S259:Y259"/>
    <mergeCell ref="S260:Y260"/>
    <mergeCell ref="S261:Y261"/>
    <mergeCell ref="Z257:AB257"/>
    <mergeCell ref="G256:K256"/>
    <mergeCell ref="G257:K257"/>
    <mergeCell ref="L257:N257"/>
    <mergeCell ref="G259:K259"/>
    <mergeCell ref="G260:K260"/>
    <mergeCell ref="G261:K261"/>
    <mergeCell ref="L255:N255"/>
    <mergeCell ref="Z255:AB255"/>
    <mergeCell ref="U254:Y254"/>
    <mergeCell ref="Z254:AB254"/>
    <mergeCell ref="L238:N238"/>
    <mergeCell ref="G237:K237"/>
    <mergeCell ref="U237:Y237"/>
    <mergeCell ref="L237:N237"/>
    <mergeCell ref="U238:Y238"/>
    <mergeCell ref="G238:K238"/>
    <mergeCell ref="G254:K254"/>
    <mergeCell ref="S255:Y255"/>
    <mergeCell ref="E255:K255"/>
    <mergeCell ref="L254:N254"/>
    <mergeCell ref="Z251:AB251"/>
    <mergeCell ref="G252:K252"/>
    <mergeCell ref="L252:N252"/>
    <mergeCell ref="U252:Y252"/>
    <mergeCell ref="Z252:AB252"/>
    <mergeCell ref="G253:K253"/>
    <mergeCell ref="L253:N253"/>
    <mergeCell ref="Z239:AB239"/>
    <mergeCell ref="G239:K239"/>
    <mergeCell ref="L239:N239"/>
    <mergeCell ref="S24:AB24"/>
    <mergeCell ref="H2:R2"/>
    <mergeCell ref="H3:R3"/>
    <mergeCell ref="G164:K164"/>
    <mergeCell ref="L164:N164"/>
    <mergeCell ref="U164:Y164"/>
    <mergeCell ref="G160:K160"/>
    <mergeCell ref="L160:N160"/>
    <mergeCell ref="U160:Y160"/>
    <mergeCell ref="G153:K153"/>
    <mergeCell ref="L153:N153"/>
    <mergeCell ref="U153:Y153"/>
    <mergeCell ref="L149:N149"/>
    <mergeCell ref="U149:Y149"/>
    <mergeCell ref="O9:AB10"/>
    <mergeCell ref="W4:W5"/>
    <mergeCell ref="K133:U133"/>
    <mergeCell ref="Q145:T145"/>
    <mergeCell ref="U145:Y145"/>
    <mergeCell ref="Z164:AB164"/>
    <mergeCell ref="G162:K162"/>
    <mergeCell ref="L162:N162"/>
    <mergeCell ref="U162:Y162"/>
    <mergeCell ref="Z162:AB162"/>
    <mergeCell ref="Z238:AB238"/>
    <mergeCell ref="Z235:AB235"/>
    <mergeCell ref="U236:Y236"/>
    <mergeCell ref="Z236:AB236"/>
    <mergeCell ref="Z168:AB168"/>
    <mergeCell ref="G167:K167"/>
    <mergeCell ref="L167:N167"/>
    <mergeCell ref="U167:Y167"/>
    <mergeCell ref="Z167:AB167"/>
    <mergeCell ref="U234:Y234"/>
    <mergeCell ref="Z234:AB234"/>
    <mergeCell ref="C177:J177"/>
    <mergeCell ref="R182:T182"/>
    <mergeCell ref="G168:K168"/>
    <mergeCell ref="C216:AB216"/>
    <mergeCell ref="C220:AB220"/>
    <mergeCell ref="U235:Y235"/>
    <mergeCell ref="G236:K236"/>
    <mergeCell ref="L236:N236"/>
    <mergeCell ref="G235:K235"/>
    <mergeCell ref="L235:N235"/>
    <mergeCell ref="C234:F234"/>
    <mergeCell ref="G234:K234"/>
    <mergeCell ref="L234:N234"/>
    <mergeCell ref="C104:N104"/>
    <mergeCell ref="C50:H50"/>
    <mergeCell ref="C53:H53"/>
    <mergeCell ref="C126:N126"/>
    <mergeCell ref="C27:Q27"/>
    <mergeCell ref="Y88:AB88"/>
    <mergeCell ref="K111:U111"/>
    <mergeCell ref="K114:U114"/>
    <mergeCell ref="Z237:AB237"/>
    <mergeCell ref="Q234:T234"/>
    <mergeCell ref="Z166:AB166"/>
    <mergeCell ref="G165:K165"/>
    <mergeCell ref="L165:N165"/>
    <mergeCell ref="U165:Y165"/>
    <mergeCell ref="Z165:AB165"/>
    <mergeCell ref="G166:K166"/>
    <mergeCell ref="L166:N166"/>
    <mergeCell ref="U166:Y166"/>
    <mergeCell ref="L168:N168"/>
    <mergeCell ref="U168:Y168"/>
    <mergeCell ref="C217:AB217"/>
    <mergeCell ref="C219:AB219"/>
    <mergeCell ref="G163:K163"/>
    <mergeCell ref="L163:N163"/>
  </mergeCells>
  <phoneticPr fontId="0" type="noConversion"/>
  <pageMargins left="0.71" right="0.12" top="0.18" bottom="0.28999999999999998" header="0.16" footer="0.15"/>
  <pageSetup paperSize="9" scale="77" orientation="portrait" r:id="rId1"/>
  <headerFooter alignWithMargins="0">
    <oddFooter>&amp;C&amp;P</oddFooter>
  </headerFooter>
  <rowBreaks count="3" manualBreakCount="3">
    <brk id="82" max="16383" man="1"/>
    <brk id="169" max="16383" man="1"/>
    <brk id="246" max="16383" man="1"/>
  </rowBreaks>
  <drawing r:id="rId2"/>
  <legacyDrawing r:id="rId3"/>
  <oleObjects>
    <mc:AlternateContent xmlns:mc="http://schemas.openxmlformats.org/markup-compatibility/2006">
      <mc:Choice Requires="x14">
        <oleObject progId="PBrush" shapeId="10275" r:id="rId4">
          <objectPr defaultSize="0" autoPict="0" r:id="rId5">
            <anchor moveWithCells="1" sizeWithCells="1">
              <from>
                <xdr:col>5</xdr:col>
                <xdr:colOff>76200</xdr:colOff>
                <xdr:row>0</xdr:row>
                <xdr:rowOff>9525</xdr:rowOff>
              </from>
              <to>
                <xdr:col>7</xdr:col>
                <xdr:colOff>114300</xdr:colOff>
                <xdr:row>3</xdr:row>
                <xdr:rowOff>123825</xdr:rowOff>
              </to>
            </anchor>
          </objectPr>
        </oleObject>
      </mc:Choice>
      <mc:Fallback>
        <oleObject progId="PBrush" shapeId="10275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A26"/>
  <sheetViews>
    <sheetView zoomScaleNormal="100" workbookViewId="0">
      <selection activeCell="F7" sqref="F7"/>
    </sheetView>
  </sheetViews>
  <sheetFormatPr defaultRowHeight="12.75" x14ac:dyDescent="0.2"/>
  <cols>
    <col min="1" max="1" width="15.5703125" style="41" bestFit="1" customWidth="1"/>
    <col min="2" max="2" width="3.140625" style="18" customWidth="1"/>
    <col min="3" max="3" width="6.85546875" style="18" bestFit="1" customWidth="1"/>
    <col min="4" max="7" width="7.5703125" style="18" customWidth="1"/>
    <col min="8" max="9" width="7.5703125" style="31" customWidth="1"/>
    <col min="10" max="12" width="7.5703125" style="18" customWidth="1"/>
    <col min="13" max="13" width="9.140625" style="18" customWidth="1"/>
    <col min="14" max="14" width="7.42578125" style="18" customWidth="1"/>
    <col min="15" max="16" width="7.42578125" style="31" customWidth="1"/>
    <col min="17" max="17" width="7.42578125" style="18" customWidth="1"/>
    <col min="18" max="18" width="7.42578125" style="31" customWidth="1"/>
    <col min="19" max="19" width="10.140625" style="18" customWidth="1"/>
    <col min="20" max="20" width="6.140625" style="18" customWidth="1"/>
    <col min="21" max="21" width="3.85546875" style="18" customWidth="1"/>
    <col min="22" max="22" width="7" style="31" bestFit="1" customWidth="1"/>
    <col min="23" max="23" width="6.5703125" style="18" bestFit="1" customWidth="1"/>
    <col min="24" max="24" width="7" style="18" bestFit="1" customWidth="1"/>
    <col min="25" max="25" width="8.7109375" style="18" customWidth="1"/>
    <col min="26" max="26" width="8.7109375" style="31" customWidth="1"/>
    <col min="27" max="27" width="11.28515625" style="31" customWidth="1"/>
    <col min="28" max="16384" width="9.140625" style="18"/>
  </cols>
  <sheetData>
    <row r="1" spans="1:27" ht="24.75" customHeight="1" x14ac:dyDescent="0.2">
      <c r="A1" s="309" t="s">
        <v>338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</row>
    <row r="2" spans="1:27" s="112" customFormat="1" ht="34.5" customHeight="1" x14ac:dyDescent="0.2">
      <c r="A2" s="307" t="s">
        <v>242</v>
      </c>
      <c r="B2" s="307"/>
      <c r="C2" s="307"/>
      <c r="D2" s="78" t="s">
        <v>243</v>
      </c>
      <c r="E2" s="78" t="s">
        <v>245</v>
      </c>
      <c r="F2" s="78" t="s">
        <v>278</v>
      </c>
      <c r="G2" s="78" t="s">
        <v>246</v>
      </c>
      <c r="H2" s="78" t="s">
        <v>249</v>
      </c>
      <c r="I2" s="111" t="s">
        <v>293</v>
      </c>
      <c r="J2" s="111" t="s">
        <v>324</v>
      </c>
      <c r="K2" s="111" t="s">
        <v>335</v>
      </c>
      <c r="L2" s="111" t="s">
        <v>344</v>
      </c>
      <c r="M2" s="78" t="s">
        <v>211</v>
      </c>
      <c r="N2" s="78" t="s">
        <v>279</v>
      </c>
      <c r="O2" s="78" t="s">
        <v>256</v>
      </c>
      <c r="P2" s="132" t="s">
        <v>313</v>
      </c>
      <c r="Q2" s="78" t="s">
        <v>247</v>
      </c>
      <c r="R2" s="78" t="s">
        <v>211</v>
      </c>
      <c r="S2" s="78" t="s">
        <v>248</v>
      </c>
      <c r="W2" s="113"/>
      <c r="X2" s="113"/>
    </row>
    <row r="3" spans="1:27" x14ac:dyDescent="0.2">
      <c r="A3" s="308"/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  <c r="T3" s="41"/>
      <c r="W3" s="41"/>
      <c r="X3" s="41"/>
    </row>
    <row r="4" spans="1:27" s="49" customFormat="1" ht="33" customHeight="1" x14ac:dyDescent="0.2">
      <c r="A4" s="165" t="s">
        <v>339</v>
      </c>
      <c r="B4" s="166"/>
      <c r="C4" s="166"/>
      <c r="D4" s="143">
        <v>13320</v>
      </c>
      <c r="E4" s="143">
        <v>1961</v>
      </c>
      <c r="F4" s="143">
        <v>2856</v>
      </c>
      <c r="G4" s="143">
        <v>1500</v>
      </c>
      <c r="H4" s="143">
        <v>1000</v>
      </c>
      <c r="I4" s="143">
        <v>1114</v>
      </c>
      <c r="J4" s="143">
        <v>1332</v>
      </c>
      <c r="K4" s="143">
        <v>1332</v>
      </c>
      <c r="L4" s="158">
        <v>1332</v>
      </c>
      <c r="M4" s="118">
        <f>SUM(D4:L4)</f>
        <v>25747</v>
      </c>
      <c r="N4" s="143">
        <v>0</v>
      </c>
      <c r="O4" s="143">
        <v>-600</v>
      </c>
      <c r="P4" s="143">
        <v>-600</v>
      </c>
      <c r="Q4" s="143">
        <v>-125</v>
      </c>
      <c r="R4" s="144">
        <f>SUM(N4:Q4)</f>
        <v>-1325</v>
      </c>
      <c r="S4" s="119">
        <f>M4+R4</f>
        <v>24422</v>
      </c>
      <c r="T4" s="79"/>
      <c r="U4" s="129"/>
      <c r="V4" s="129"/>
      <c r="W4" s="79"/>
      <c r="X4" s="79"/>
      <c r="Y4" s="79"/>
      <c r="Z4" s="79"/>
      <c r="AA4" s="79"/>
    </row>
    <row r="5" spans="1:27" ht="43.5" customHeight="1" x14ac:dyDescent="0.2">
      <c r="A5" s="80" t="s">
        <v>348</v>
      </c>
      <c r="B5" s="81">
        <v>17</v>
      </c>
      <c r="C5" s="82" t="s">
        <v>349</v>
      </c>
      <c r="D5" s="84">
        <f>D4/30*17</f>
        <v>7548</v>
      </c>
      <c r="E5" s="84">
        <f t="shared" ref="E5:L5" si="0">E4/30*17</f>
        <v>1111.2333333333331</v>
      </c>
      <c r="F5" s="84">
        <f t="shared" si="0"/>
        <v>1618.4</v>
      </c>
      <c r="G5" s="84">
        <f t="shared" si="0"/>
        <v>850</v>
      </c>
      <c r="H5" s="84">
        <f t="shared" si="0"/>
        <v>566.66666666666674</v>
      </c>
      <c r="I5" s="84">
        <f t="shared" si="0"/>
        <v>631.26666666666665</v>
      </c>
      <c r="J5" s="84">
        <f t="shared" si="0"/>
        <v>754.8</v>
      </c>
      <c r="K5" s="84">
        <f t="shared" si="0"/>
        <v>754.8</v>
      </c>
      <c r="L5" s="84">
        <f t="shared" si="0"/>
        <v>754.8</v>
      </c>
      <c r="M5" s="118">
        <f>SUM(D5:L5)</f>
        <v>14589.966666666664</v>
      </c>
      <c r="N5" s="84">
        <f>N4</f>
        <v>0</v>
      </c>
      <c r="O5" s="84">
        <f t="shared" ref="O5:Q5" si="1">O4</f>
        <v>-600</v>
      </c>
      <c r="P5" s="84">
        <f t="shared" si="1"/>
        <v>-600</v>
      </c>
      <c r="Q5" s="84">
        <f t="shared" si="1"/>
        <v>-125</v>
      </c>
      <c r="R5" s="118">
        <f>SUM(N5:Q5)</f>
        <v>-1325</v>
      </c>
      <c r="S5" s="119">
        <f>M5+R5</f>
        <v>13264.966666666664</v>
      </c>
    </row>
    <row r="6" spans="1:27" ht="43.5" customHeight="1" x14ac:dyDescent="0.2">
      <c r="A6" s="80" t="s">
        <v>350</v>
      </c>
      <c r="B6" s="81">
        <v>8</v>
      </c>
      <c r="C6" s="82" t="s">
        <v>347</v>
      </c>
      <c r="D6" s="84">
        <f>D4*8</f>
        <v>106560</v>
      </c>
      <c r="E6" s="84">
        <f t="shared" ref="E6:Q6" si="2">E4*8</f>
        <v>15688</v>
      </c>
      <c r="F6" s="84">
        <f>F4*5</f>
        <v>14280</v>
      </c>
      <c r="G6" s="84">
        <f t="shared" si="2"/>
        <v>12000</v>
      </c>
      <c r="H6" s="84">
        <f t="shared" si="2"/>
        <v>8000</v>
      </c>
      <c r="I6" s="84">
        <f t="shared" si="2"/>
        <v>8912</v>
      </c>
      <c r="J6" s="84">
        <f t="shared" si="2"/>
        <v>10656</v>
      </c>
      <c r="K6" s="84">
        <f t="shared" si="2"/>
        <v>10656</v>
      </c>
      <c r="L6" s="84">
        <f t="shared" si="2"/>
        <v>10656</v>
      </c>
      <c r="M6" s="118">
        <f>SUM(D6:L6)</f>
        <v>197408</v>
      </c>
      <c r="N6" s="84">
        <f t="shared" si="2"/>
        <v>0</v>
      </c>
      <c r="O6" s="84">
        <f t="shared" si="2"/>
        <v>-4800</v>
      </c>
      <c r="P6" s="84">
        <f t="shared" si="2"/>
        <v>-4800</v>
      </c>
      <c r="Q6" s="84">
        <f t="shared" si="2"/>
        <v>-1000</v>
      </c>
      <c r="R6" s="118">
        <f>SUM(N6:Q6)</f>
        <v>-10600</v>
      </c>
      <c r="S6" s="119">
        <f>M6+R6</f>
        <v>186808</v>
      </c>
    </row>
    <row r="7" spans="1:27" s="31" customFormat="1" ht="37.5" customHeight="1" x14ac:dyDescent="0.2">
      <c r="A7" s="181" t="s">
        <v>244</v>
      </c>
      <c r="B7" s="182"/>
      <c r="C7" s="182"/>
      <c r="D7" s="85">
        <f>SUM(D5:D6)</f>
        <v>114108</v>
      </c>
      <c r="E7" s="85">
        <f t="shared" ref="E7:S7" si="3">SUM(E5:E6)</f>
        <v>16799.233333333334</v>
      </c>
      <c r="F7" s="85">
        <f t="shared" si="3"/>
        <v>15898.4</v>
      </c>
      <c r="G7" s="85">
        <f t="shared" si="3"/>
        <v>12850</v>
      </c>
      <c r="H7" s="85">
        <f t="shared" si="3"/>
        <v>8566.6666666666661</v>
      </c>
      <c r="I7" s="85">
        <f t="shared" si="3"/>
        <v>9543.2666666666664</v>
      </c>
      <c r="J7" s="85">
        <f t="shared" si="3"/>
        <v>11410.8</v>
      </c>
      <c r="K7" s="85">
        <f t="shared" si="3"/>
        <v>11410.8</v>
      </c>
      <c r="L7" s="85">
        <f t="shared" si="3"/>
        <v>11410.8</v>
      </c>
      <c r="M7" s="85">
        <f t="shared" si="3"/>
        <v>211997.96666666667</v>
      </c>
      <c r="N7" s="85">
        <f t="shared" si="3"/>
        <v>0</v>
      </c>
      <c r="O7" s="85">
        <f t="shared" si="3"/>
        <v>-5400</v>
      </c>
      <c r="P7" s="85">
        <f t="shared" si="3"/>
        <v>-5400</v>
      </c>
      <c r="Q7" s="85">
        <f t="shared" si="3"/>
        <v>-1125</v>
      </c>
      <c r="R7" s="85">
        <f t="shared" si="3"/>
        <v>-11925</v>
      </c>
      <c r="S7" s="85">
        <f t="shared" si="3"/>
        <v>200072.96666666667</v>
      </c>
      <c r="U7" s="108"/>
      <c r="V7" s="108">
        <f>SUM(D7:L7)</f>
        <v>211997.96666666662</v>
      </c>
      <c r="W7" s="108">
        <f>SUM(N7:Q7)</f>
        <v>-11925</v>
      </c>
      <c r="X7" s="108">
        <f>V7+W7</f>
        <v>200072.96666666662</v>
      </c>
      <c r="Y7" s="108">
        <f>X7-S7</f>
        <v>0</v>
      </c>
    </row>
    <row r="8" spans="1:27" s="23" customFormat="1" ht="18.75" customHeight="1" x14ac:dyDescent="0.2">
      <c r="A8" s="45"/>
      <c r="F8" s="24"/>
      <c r="H8" s="34"/>
      <c r="I8" s="34"/>
      <c r="K8" s="124"/>
      <c r="L8" s="146"/>
      <c r="M8" s="152"/>
      <c r="O8" s="34"/>
      <c r="P8" s="34"/>
      <c r="R8" s="34"/>
      <c r="S8" s="152"/>
      <c r="V8" s="34"/>
      <c r="Z8" s="34"/>
      <c r="AA8" s="34"/>
    </row>
    <row r="9" spans="1:27" s="23" customFormat="1" ht="18.75" customHeight="1" x14ac:dyDescent="0.2">
      <c r="A9" s="45"/>
      <c r="F9" s="24"/>
      <c r="H9" s="34"/>
      <c r="I9" s="34"/>
      <c r="K9" s="124"/>
      <c r="L9" s="152"/>
      <c r="M9" s="152"/>
      <c r="O9" s="34"/>
      <c r="P9" s="34"/>
      <c r="R9" s="34"/>
      <c r="V9" s="34"/>
      <c r="Z9" s="34"/>
      <c r="AA9" s="34"/>
    </row>
    <row r="10" spans="1:27" s="23" customFormat="1" ht="18.75" customHeight="1" x14ac:dyDescent="0.2">
      <c r="A10" s="45"/>
      <c r="F10" s="24"/>
      <c r="H10" s="34"/>
      <c r="I10" s="34"/>
      <c r="K10" s="124"/>
      <c r="L10" s="146"/>
      <c r="M10" s="152"/>
      <c r="N10" s="152"/>
      <c r="O10" s="34"/>
      <c r="P10" s="34"/>
      <c r="R10" s="34"/>
      <c r="V10" s="34"/>
      <c r="Z10" s="34"/>
      <c r="AA10" s="34"/>
    </row>
    <row r="11" spans="1:27" ht="15" x14ac:dyDescent="0.2">
      <c r="B11" s="23"/>
      <c r="M11" s="150"/>
    </row>
    <row r="20" spans="17:20" x14ac:dyDescent="0.2">
      <c r="T20" s="16"/>
    </row>
    <row r="21" spans="17:20" x14ac:dyDescent="0.2">
      <c r="T21" s="16"/>
    </row>
    <row r="22" spans="17:20" x14ac:dyDescent="0.2">
      <c r="T22" s="16"/>
    </row>
    <row r="23" spans="17:20" x14ac:dyDescent="0.2">
      <c r="T23" s="16"/>
    </row>
    <row r="24" spans="17:20" x14ac:dyDescent="0.2">
      <c r="Q24" s="16"/>
      <c r="R24" s="16"/>
      <c r="S24" s="16"/>
      <c r="T24" s="16"/>
    </row>
    <row r="25" spans="17:20" x14ac:dyDescent="0.2">
      <c r="Q25" s="16"/>
      <c r="R25" s="16"/>
      <c r="S25" s="16"/>
      <c r="T25" s="16"/>
    </row>
    <row r="26" spans="17:20" x14ac:dyDescent="0.2">
      <c r="Q26" s="16"/>
      <c r="R26" s="16"/>
      <c r="S26" s="16"/>
      <c r="T26" s="16"/>
    </row>
  </sheetData>
  <mergeCells count="5">
    <mergeCell ref="A7:C7"/>
    <mergeCell ref="A2:C2"/>
    <mergeCell ref="A3:S3"/>
    <mergeCell ref="A1:S1"/>
    <mergeCell ref="A4:C4"/>
  </mergeCells>
  <phoneticPr fontId="6" type="noConversion"/>
  <pageMargins left="0.42" right="0.1" top="0.43" bottom="0.21" header="0.32" footer="0.17"/>
  <pageSetup paperSize="9" scale="96" orientation="landscape" r:id="rId1"/>
  <headerFooter alignWithMargins="0"/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Source2</vt:lpstr>
      <vt:lpstr>Source1</vt:lpstr>
      <vt:lpstr>Arear</vt:lpstr>
      <vt:lpstr>Arear!Print_Area</vt:lpstr>
      <vt:lpstr>Source1!Print_Area</vt:lpstr>
      <vt:lpstr>Source2!Print_Area</vt:lpstr>
    </vt:vector>
  </TitlesOfParts>
  <Company>EDO (S &amp; L) Swat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latif</dc:creator>
  <cp:lastModifiedBy>SaaD</cp:lastModifiedBy>
  <cp:lastPrinted>2020-02-27T04:20:33Z</cp:lastPrinted>
  <dcterms:created xsi:type="dcterms:W3CDTF">2004-06-07T22:17:14Z</dcterms:created>
  <dcterms:modified xsi:type="dcterms:W3CDTF">2020-02-27T07:12:11Z</dcterms:modified>
</cp:coreProperties>
</file>