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D\Desktop\"/>
    </mc:Choice>
  </mc:AlternateContent>
  <xr:revisionPtr revIDLastSave="0" documentId="13_ncr:1_{675EA178-9614-4ED4-8E69-537CB9ACCE7F}" xr6:coauthVersionLast="45" xr6:coauthVersionMax="45" xr10:uidLastSave="{00000000-0000-0000-0000-000000000000}"/>
  <bookViews>
    <workbookView xWindow="-120" yWindow="-120" windowWidth="20730" windowHeight="11160" tabRatio="319" xr2:uid="{00000000-000D-0000-FFFF-FFFF00000000}"/>
  </bookViews>
  <sheets>
    <sheet name="Source2" sheetId="18" r:id="rId1"/>
    <sheet name="Arear" sheetId="19" r:id="rId2"/>
  </sheets>
  <definedNames>
    <definedName name="_xlnm.Print_Area" localSheetId="1">Arear!$A$1:$V$9</definedName>
    <definedName name="_xlnm.Print_Area" localSheetId="0">Source2!$A$1:$AB$39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19" l="1"/>
  <c r="O4" i="19"/>
  <c r="O5" i="19" s="1"/>
  <c r="O7" i="19" s="1"/>
  <c r="N4" i="19"/>
  <c r="N5" i="19" s="1"/>
  <c r="N7" i="19" s="1"/>
  <c r="M4" i="19"/>
  <c r="M5" i="19" s="1"/>
  <c r="M7" i="19" s="1"/>
  <c r="I7" i="19"/>
  <c r="I5" i="19"/>
  <c r="T5" i="19"/>
  <c r="T7" i="19" s="1"/>
  <c r="S5" i="19"/>
  <c r="R5" i="19"/>
  <c r="R7" i="19" s="1"/>
  <c r="Q5" i="19"/>
  <c r="Q7" i="19" s="1"/>
  <c r="L5" i="19"/>
  <c r="L7" i="19" s="1"/>
  <c r="K5" i="19"/>
  <c r="K7" i="19" s="1"/>
  <c r="J5" i="19"/>
  <c r="J7" i="19" s="1"/>
  <c r="H5" i="19"/>
  <c r="G5" i="19"/>
  <c r="F5" i="19"/>
  <c r="E5" i="19"/>
  <c r="E7" i="19" s="1"/>
  <c r="D5" i="19"/>
  <c r="D7" i="19" s="1"/>
  <c r="S7" i="19"/>
  <c r="H7" i="19"/>
  <c r="G7" i="19"/>
  <c r="F7" i="19"/>
  <c r="AD24" i="18" l="1"/>
  <c r="AE24" i="18" s="1"/>
  <c r="AD22" i="18"/>
  <c r="P5" i="19" l="1"/>
  <c r="N35" i="18" l="1"/>
  <c r="P7" i="19"/>
  <c r="N30" i="18"/>
  <c r="U4" i="19"/>
  <c r="V4" i="19" s="1"/>
  <c r="U5" i="19"/>
  <c r="U7" i="19" s="1"/>
  <c r="N36" i="18" l="1"/>
  <c r="V5" i="19"/>
  <c r="V7" i="19" s="1"/>
  <c r="Z7" i="19" l="1"/>
  <c r="AA7" i="19" s="1"/>
</calcChain>
</file>

<file path=xl/sharedStrings.xml><?xml version="1.0" encoding="utf-8"?>
<sst xmlns="http://schemas.openxmlformats.org/spreadsheetml/2006/main" count="129" uniqueCount="98">
  <si>
    <t>PAYROLL SYSTEM</t>
  </si>
  <si>
    <t>AMENDMENT FORM</t>
  </si>
  <si>
    <t>Page No.</t>
  </si>
  <si>
    <t>Date.</t>
  </si>
  <si>
    <t>DDO Code</t>
  </si>
  <si>
    <t>(Cost Center)</t>
  </si>
  <si>
    <t>Description</t>
  </si>
  <si>
    <t>Info</t>
  </si>
  <si>
    <t>Type</t>
  </si>
  <si>
    <t>GENERAL DATA CHANGE</t>
  </si>
  <si>
    <t>Field</t>
  </si>
  <si>
    <t>ID</t>
  </si>
  <si>
    <t>New Contents</t>
  </si>
  <si>
    <t>CHANGE IN PAYMENTS / DEDUCATIONS</t>
  </si>
  <si>
    <t>Amount</t>
  </si>
  <si>
    <t>Rupees</t>
  </si>
  <si>
    <t>Paisa</t>
  </si>
  <si>
    <t>Adj</t>
  </si>
  <si>
    <t>Effective</t>
  </si>
  <si>
    <t>Date</t>
  </si>
  <si>
    <t>Audited / Checked By</t>
  </si>
  <si>
    <t>Entered / Verified By</t>
  </si>
  <si>
    <t>Personnel</t>
  </si>
  <si>
    <t>Number</t>
  </si>
  <si>
    <t>National ID</t>
  </si>
  <si>
    <t>Card Number</t>
  </si>
  <si>
    <t>Grade (Pay</t>
  </si>
  <si>
    <t>Scale Group)</t>
  </si>
  <si>
    <t xml:space="preserve">   Employee</t>
  </si>
  <si>
    <t xml:space="preserve">   Name</t>
  </si>
  <si>
    <t>Salary</t>
  </si>
  <si>
    <t>Status</t>
  </si>
  <si>
    <t>Start</t>
  </si>
  <si>
    <t>Rematks</t>
  </si>
  <si>
    <t>FORM: PAY02</t>
  </si>
  <si>
    <t xml:space="preserve">OFFICE OF THE </t>
  </si>
  <si>
    <t>FOR THE MONTH OF</t>
  </si>
  <si>
    <t>Wedge</t>
  </si>
  <si>
    <t>Total</t>
  </si>
  <si>
    <t>S</t>
  </si>
  <si>
    <t>W</t>
  </si>
  <si>
    <t>0008</t>
  </si>
  <si>
    <t>SINGLE EMPLOYEE ENTRY</t>
  </si>
  <si>
    <t>* *</t>
  </si>
  <si>
    <t>0014</t>
  </si>
  <si>
    <t xml:space="preserve">Period  </t>
  </si>
  <si>
    <t>Pay</t>
  </si>
  <si>
    <t>HRA</t>
  </si>
  <si>
    <t>M . A</t>
  </si>
  <si>
    <t>EEF</t>
  </si>
  <si>
    <t>NET</t>
  </si>
  <si>
    <t>CA (20%)</t>
  </si>
  <si>
    <t>-- do --</t>
  </si>
  <si>
    <t>Total Ded:</t>
  </si>
  <si>
    <t>D D O</t>
  </si>
  <si>
    <t>B/ Fund</t>
  </si>
  <si>
    <t>0000</t>
  </si>
  <si>
    <t>Monthly Rate</t>
  </si>
  <si>
    <t>G-Total</t>
  </si>
  <si>
    <t>C.A</t>
  </si>
  <si>
    <t>GP Fund</t>
  </si>
  <si>
    <t>10% (2016)</t>
  </si>
  <si>
    <r>
      <rPr>
        <sz val="12"/>
        <rFont val="Calibri"/>
        <family val="2"/>
        <scheme val="minor"/>
      </rPr>
      <t>Detail of Arrears</t>
    </r>
    <r>
      <rPr>
        <b/>
        <sz val="12"/>
        <rFont val="Calibri"/>
        <family val="2"/>
        <scheme val="minor"/>
      </rPr>
      <t xml:space="preserve"> ( Pay &amp; Allowances )</t>
    </r>
  </si>
  <si>
    <t>RB &amp; DC</t>
  </si>
  <si>
    <t>10% (2017)</t>
  </si>
  <si>
    <t>Month</t>
  </si>
  <si>
    <t>10% (2015)</t>
  </si>
  <si>
    <t>15% (2013)</t>
  </si>
  <si>
    <t>10% (2018)</t>
  </si>
  <si>
    <t>G-Total : -</t>
  </si>
  <si>
    <t>0001</t>
  </si>
  <si>
    <t>10% (2019)</t>
  </si>
  <si>
    <t xml:space="preserve">Basic Pay  </t>
  </si>
  <si>
    <t xml:space="preserve">H R A  </t>
  </si>
  <si>
    <t xml:space="preserve">Medical Allowance </t>
  </si>
  <si>
    <t xml:space="preserve">Compen: Allowance / UAA </t>
  </si>
  <si>
    <t xml:space="preserve">Adhoc Relief 15% 2013 </t>
  </si>
  <si>
    <t xml:space="preserve">Adhoc Relief 10% 2015 </t>
  </si>
  <si>
    <t xml:space="preserve">Adhoc Relief 10% 2016 </t>
  </si>
  <si>
    <t xml:space="preserve">Adhoc Relief 10% 2017 </t>
  </si>
  <si>
    <t xml:space="preserve">Adhoc Relief 10% 2018 </t>
  </si>
  <si>
    <t xml:space="preserve">Adhoc Relief 10% 2019 </t>
  </si>
  <si>
    <t xml:space="preserve">Monthly Rate (B-15) </t>
  </si>
  <si>
    <t>Ch: All:</t>
  </si>
  <si>
    <t>01.12.19 to 31.12.19</t>
  </si>
  <si>
    <t>/ 2 0 2 0</t>
  </si>
  <si>
    <t>Sub: Divisional Education Officer (F) Babuzai Swat</t>
  </si>
  <si>
    <t xml:space="preserve">Net  </t>
  </si>
  <si>
    <t>0 2</t>
  </si>
  <si>
    <t>SDEO</t>
  </si>
  <si>
    <t>01.02.2020</t>
  </si>
  <si>
    <t xml:space="preserve">Position Code:  </t>
  </si>
  <si>
    <t>Promotion Order / Service Statment etc attached</t>
  </si>
  <si>
    <t xml:space="preserve">GP Fund  </t>
  </si>
  <si>
    <t xml:space="preserve">B / Fund  </t>
  </si>
  <si>
    <t xml:space="preserve"> R.Benifit &amp; Death Comp:  </t>
  </si>
  <si>
    <t xml:space="preserve"> E E F  </t>
  </si>
  <si>
    <t xml:space="preserve">Active in DDO Code: Sw6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</si>
</sst>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Bookman Old Style"/>
      <family val="1"/>
    </font>
    <font>
      <sz val="8"/>
      <name val="Arial"/>
      <family val="2"/>
    </font>
    <font>
      <b/>
      <sz val="8"/>
      <name val="Bookman Old Style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1" fillId="0" borderId="3" xfId="0" quotePrefix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" fontId="11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12" fillId="0" borderId="7" xfId="0" quotePrefix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1" fontId="10" fillId="0" borderId="8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right" vertical="center"/>
    </xf>
    <xf numFmtId="3" fontId="10" fillId="0" borderId="8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0" fillId="0" borderId="9" xfId="0" quotePrefix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13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1" fontId="12" fillId="0" borderId="9" xfId="0" quotePrefix="1" applyNumberFormat="1" applyFont="1" applyBorder="1" applyAlignment="1">
      <alignment vertical="center"/>
    </xf>
    <xf numFmtId="1" fontId="12" fillId="0" borderId="8" xfId="0" quotePrefix="1" applyNumberFormat="1" applyFont="1" applyBorder="1" applyAlignment="1">
      <alignment vertical="center"/>
    </xf>
    <xf numFmtId="0" fontId="12" fillId="0" borderId="9" xfId="0" quotePrefix="1" applyFont="1" applyBorder="1" applyAlignment="1">
      <alignment vertical="center"/>
    </xf>
    <xf numFmtId="0" fontId="12" fillId="0" borderId="8" xfId="0" quotePrefix="1" applyFont="1" applyBorder="1" applyAlignment="1">
      <alignment vertical="center"/>
    </xf>
    <xf numFmtId="0" fontId="11" fillId="0" borderId="9" xfId="0" quotePrefix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" fontId="12" fillId="0" borderId="7" xfId="0" quotePrefix="1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quotePrefix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3" fontId="12" fillId="0" borderId="7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2" fillId="0" borderId="9" xfId="0" quotePrefix="1" applyNumberFormat="1" applyFont="1" applyBorder="1" applyAlignment="1">
      <alignment horizontal="right" vertical="center"/>
    </xf>
    <xf numFmtId="1" fontId="12" fillId="0" borderId="3" xfId="0" quotePrefix="1" applyNumberFormat="1" applyFont="1" applyBorder="1" applyAlignment="1">
      <alignment horizontal="right" vertical="center"/>
    </xf>
    <xf numFmtId="1" fontId="12" fillId="0" borderId="8" xfId="0" quotePrefix="1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9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9" xfId="0" quotePrefix="1" applyFont="1" applyBorder="1" applyAlignment="1">
      <alignment vertical="center"/>
    </xf>
    <xf numFmtId="0" fontId="15" fillId="0" borderId="8" xfId="0" quotePrefix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</xdr:col>
      <xdr:colOff>304800</xdr:colOff>
      <xdr:row>3</xdr:row>
      <xdr:rowOff>152400</xdr:rowOff>
    </xdr:to>
    <xdr:pic>
      <xdr:nvPicPr>
        <xdr:cNvPr id="29859" name="Picture 3">
          <a:extLst>
            <a:ext uri="{FF2B5EF4-FFF2-40B4-BE49-F238E27FC236}">
              <a16:creationId xmlns:a16="http://schemas.microsoft.com/office/drawing/2014/main" id="{00000000-0008-0000-0100-0000A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2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247650</xdr:colOff>
      <xdr:row>37</xdr:row>
      <xdr:rowOff>76200</xdr:rowOff>
    </xdr:from>
    <xdr:to>
      <xdr:col>26</xdr:col>
      <xdr:colOff>476250</xdr:colOff>
      <xdr:row>38</xdr:row>
      <xdr:rowOff>142875</xdr:rowOff>
    </xdr:to>
    <xdr:pic>
      <xdr:nvPicPr>
        <xdr:cNvPr id="29860" name="Picture 6">
          <a:extLst>
            <a:ext uri="{FF2B5EF4-FFF2-40B4-BE49-F238E27FC236}">
              <a16:creationId xmlns:a16="http://schemas.microsoft.com/office/drawing/2014/main" id="{00000000-0008-0000-0100-0000A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24000" contrast="42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782050"/>
          <a:ext cx="228600" cy="22860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1"/>
  <sheetViews>
    <sheetView tabSelected="1" topLeftCell="A4" zoomScaleNormal="100" workbookViewId="0">
      <selection activeCell="J14" sqref="J14"/>
    </sheetView>
  </sheetViews>
  <sheetFormatPr defaultRowHeight="12.75" x14ac:dyDescent="0.2"/>
  <cols>
    <col min="1" max="1" width="7.5703125" style="2" customWidth="1"/>
    <col min="2" max="2" width="7.42578125" style="2" customWidth="1"/>
    <col min="3" max="3" width="10.5703125" style="2" customWidth="1"/>
    <col min="4" max="5" width="4.140625" style="2" customWidth="1"/>
    <col min="6" max="9" width="3.85546875" style="2" customWidth="1"/>
    <col min="10" max="10" width="4" style="2" customWidth="1"/>
    <col min="11" max="13" width="3.85546875" style="2" customWidth="1"/>
    <col min="14" max="20" width="4" style="2" customWidth="1"/>
    <col min="21" max="21" width="4.5703125" style="2" customWidth="1"/>
    <col min="22" max="22" width="8.140625" style="2" customWidth="1"/>
    <col min="23" max="23" width="6" style="2" customWidth="1"/>
    <col min="24" max="24" width="8.140625" style="2" customWidth="1"/>
    <col min="25" max="25" width="8.42578125" style="2" customWidth="1"/>
    <col min="26" max="26" width="12.85546875" style="2" customWidth="1"/>
    <col min="27" max="27" width="13" style="2" customWidth="1"/>
    <col min="28" max="28" width="19.5703125" style="2" customWidth="1"/>
    <col min="29" max="16384" width="9.140625" style="2"/>
  </cols>
  <sheetData>
    <row r="1" spans="1:28" x14ac:dyDescent="0.2">
      <c r="C1" s="2" t="s">
        <v>0</v>
      </c>
      <c r="L1" s="18"/>
      <c r="M1" s="18"/>
      <c r="N1" s="18"/>
      <c r="O1" s="18"/>
      <c r="P1" s="18"/>
      <c r="Q1" s="18"/>
      <c r="X1" s="2" t="s">
        <v>34</v>
      </c>
    </row>
    <row r="2" spans="1:28" x14ac:dyDescent="0.2">
      <c r="C2" s="2" t="s">
        <v>1</v>
      </c>
      <c r="L2" s="18"/>
      <c r="M2" s="18"/>
      <c r="N2" s="18"/>
      <c r="O2" s="18"/>
      <c r="P2" s="18"/>
      <c r="Q2" s="18"/>
      <c r="X2" s="4" t="s">
        <v>3</v>
      </c>
      <c r="Y2" s="4"/>
      <c r="Z2" s="4"/>
    </row>
    <row r="3" spans="1:28" x14ac:dyDescent="0.2">
      <c r="C3" s="2" t="s">
        <v>42</v>
      </c>
      <c r="N3" s="3"/>
      <c r="O3" s="3"/>
      <c r="X3" s="5" t="s">
        <v>2</v>
      </c>
      <c r="Y3" s="5"/>
      <c r="Z3" s="5"/>
    </row>
    <row r="4" spans="1:28" ht="21" customHeight="1" x14ac:dyDescent="0.2">
      <c r="C4" s="2" t="s">
        <v>35</v>
      </c>
      <c r="F4" s="18"/>
      <c r="G4" s="18"/>
      <c r="H4" s="16" t="s">
        <v>86</v>
      </c>
      <c r="I4" s="17"/>
      <c r="J4" s="23"/>
      <c r="K4" s="23"/>
      <c r="L4" s="23"/>
      <c r="M4" s="23"/>
      <c r="N4" s="23"/>
      <c r="O4" s="23"/>
      <c r="P4" s="23"/>
      <c r="Q4" s="4"/>
      <c r="R4" s="4"/>
      <c r="S4" s="4"/>
      <c r="T4" s="4"/>
      <c r="U4" s="4"/>
      <c r="V4" s="4"/>
    </row>
    <row r="5" spans="1:28" ht="16.5" customHeight="1" x14ac:dyDescent="0.2">
      <c r="C5" s="2" t="s">
        <v>36</v>
      </c>
      <c r="F5" s="18"/>
      <c r="G5" s="18"/>
      <c r="H5" s="29"/>
      <c r="I5" s="41" t="s">
        <v>88</v>
      </c>
      <c r="J5" s="14" t="s">
        <v>85</v>
      </c>
      <c r="K5" s="17"/>
      <c r="L5" s="17"/>
      <c r="M5" s="17"/>
      <c r="N5" s="17"/>
      <c r="O5" s="17"/>
      <c r="P5" s="17"/>
    </row>
    <row r="6" spans="1:28" ht="6.75" customHeight="1" x14ac:dyDescent="0.2"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8" x14ac:dyDescent="0.2">
      <c r="C7" s="2" t="s">
        <v>4</v>
      </c>
      <c r="F7" s="125" t="s">
        <v>39</v>
      </c>
      <c r="G7" s="125" t="s">
        <v>40</v>
      </c>
      <c r="H7" s="125">
        <v>6</v>
      </c>
      <c r="I7" s="125"/>
      <c r="J7" s="125"/>
      <c r="K7" s="125"/>
      <c r="L7" s="11" t="s">
        <v>6</v>
      </c>
      <c r="M7" s="17"/>
      <c r="N7" s="17"/>
      <c r="O7" s="17"/>
      <c r="P7" s="17"/>
    </row>
    <row r="8" spans="1:28" ht="16.5" customHeight="1" x14ac:dyDescent="0.2">
      <c r="C8" s="2" t="s">
        <v>5</v>
      </c>
      <c r="F8" s="125"/>
      <c r="G8" s="125"/>
      <c r="H8" s="125"/>
      <c r="I8" s="125"/>
      <c r="J8" s="125"/>
      <c r="K8" s="125"/>
      <c r="L8" s="23"/>
      <c r="M8" s="85" t="s">
        <v>86</v>
      </c>
      <c r="N8" s="22"/>
      <c r="O8" s="23"/>
      <c r="P8" s="23"/>
      <c r="Q8" s="4"/>
      <c r="R8" s="4"/>
      <c r="S8" s="4"/>
      <c r="T8" s="4"/>
      <c r="U8" s="4"/>
      <c r="V8" s="4"/>
    </row>
    <row r="9" spans="1:28" ht="6.75" customHeight="1" x14ac:dyDescent="0.2">
      <c r="F9" s="14"/>
      <c r="G9" s="14"/>
      <c r="H9" s="14"/>
      <c r="I9" s="14"/>
      <c r="J9" s="14"/>
      <c r="K9" s="14"/>
      <c r="L9" s="17"/>
      <c r="M9" s="17"/>
      <c r="N9" s="17"/>
      <c r="O9" s="17"/>
      <c r="P9" s="17"/>
    </row>
    <row r="10" spans="1:28" ht="12.75" customHeight="1" x14ac:dyDescent="0.2">
      <c r="C10" s="2" t="s">
        <v>22</v>
      </c>
      <c r="F10" s="126"/>
      <c r="G10" s="127"/>
      <c r="H10" s="127"/>
      <c r="I10" s="127"/>
      <c r="J10" s="127"/>
      <c r="K10" s="127"/>
      <c r="L10" s="127"/>
      <c r="M10" s="128"/>
      <c r="N10" s="42" t="s">
        <v>28</v>
      </c>
      <c r="O10" s="17"/>
      <c r="P10" s="17"/>
      <c r="T10" s="3"/>
      <c r="X10" s="2" t="s">
        <v>24</v>
      </c>
    </row>
    <row r="11" spans="1:28" ht="15" x14ac:dyDescent="0.2">
      <c r="C11" s="2" t="s">
        <v>23</v>
      </c>
      <c r="F11" s="129"/>
      <c r="G11" s="130"/>
      <c r="H11" s="130"/>
      <c r="I11" s="130"/>
      <c r="J11" s="130"/>
      <c r="K11" s="130"/>
      <c r="L11" s="130"/>
      <c r="M11" s="131"/>
      <c r="N11" s="43" t="s">
        <v>29</v>
      </c>
      <c r="O11" s="23"/>
      <c r="P11" s="16"/>
      <c r="Q11" s="63"/>
      <c r="R11" s="4"/>
      <c r="S11" s="4"/>
      <c r="T11" s="4"/>
      <c r="U11" s="4"/>
      <c r="V11" s="4"/>
      <c r="X11" s="2" t="s">
        <v>25</v>
      </c>
      <c r="Z11" s="163"/>
      <c r="AA11" s="163"/>
      <c r="AB11" s="3"/>
    </row>
    <row r="12" spans="1:28" ht="6" customHeight="1" x14ac:dyDescent="0.2">
      <c r="F12" s="17"/>
      <c r="G12" s="17"/>
      <c r="H12" s="17"/>
      <c r="I12" s="17"/>
      <c r="J12" s="17"/>
      <c r="K12" s="17"/>
    </row>
    <row r="13" spans="1:28" ht="15" x14ac:dyDescent="0.2">
      <c r="C13" s="2" t="s">
        <v>26</v>
      </c>
      <c r="F13" s="17"/>
      <c r="G13" s="125">
        <v>1</v>
      </c>
      <c r="H13" s="125">
        <v>7</v>
      </c>
      <c r="I13" s="14"/>
      <c r="J13" s="14"/>
      <c r="K13" s="14"/>
      <c r="R13" s="3"/>
      <c r="T13" s="2" t="s">
        <v>30</v>
      </c>
      <c r="V13" s="143" t="s">
        <v>32</v>
      </c>
      <c r="W13" s="8"/>
      <c r="X13" s="143" t="s">
        <v>43</v>
      </c>
      <c r="Y13" s="1"/>
      <c r="AA13" s="1"/>
      <c r="AB13" s="3"/>
    </row>
    <row r="14" spans="1:28" ht="15" x14ac:dyDescent="0.2">
      <c r="C14" s="2" t="s">
        <v>27</v>
      </c>
      <c r="F14" s="17"/>
      <c r="G14" s="125"/>
      <c r="H14" s="125"/>
      <c r="I14" s="26"/>
      <c r="J14" s="22" t="s">
        <v>89</v>
      </c>
      <c r="K14" s="22"/>
      <c r="L14" s="23"/>
      <c r="M14" s="4"/>
      <c r="N14" s="4"/>
      <c r="O14" s="4"/>
      <c r="P14" s="4"/>
      <c r="Q14" s="4"/>
      <c r="R14" s="3"/>
      <c r="T14" s="2" t="s">
        <v>31</v>
      </c>
      <c r="V14" s="144"/>
      <c r="W14" s="9"/>
      <c r="X14" s="144"/>
      <c r="AA14" s="1"/>
      <c r="AB14" s="3"/>
    </row>
    <row r="15" spans="1:28" ht="8.25" customHeight="1" x14ac:dyDescent="0.2">
      <c r="C15" s="3"/>
      <c r="L15" s="3"/>
      <c r="M15" s="3"/>
    </row>
    <row r="16" spans="1:28" ht="16.5" customHeight="1" x14ac:dyDescent="0.2">
      <c r="A16" s="3"/>
      <c r="B16" s="156" t="s">
        <v>9</v>
      </c>
      <c r="C16" s="145"/>
      <c r="D16" s="145"/>
      <c r="E16" s="145"/>
      <c r="F16" s="145"/>
      <c r="G16" s="145"/>
      <c r="H16" s="145"/>
      <c r="I16" s="145"/>
      <c r="J16" s="145"/>
      <c r="K16" s="150" t="s">
        <v>13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2"/>
    </row>
    <row r="17" spans="1:33" ht="15.75" customHeight="1" x14ac:dyDescent="0.2">
      <c r="A17" s="44" t="s">
        <v>7</v>
      </c>
      <c r="B17" s="12" t="s">
        <v>10</v>
      </c>
      <c r="C17" s="145" t="s">
        <v>12</v>
      </c>
      <c r="D17" s="145"/>
      <c r="E17" s="145"/>
      <c r="F17" s="145"/>
      <c r="G17" s="145"/>
      <c r="H17" s="145"/>
      <c r="I17" s="145"/>
      <c r="J17" s="145"/>
      <c r="K17" s="156" t="s">
        <v>37</v>
      </c>
      <c r="L17" s="145"/>
      <c r="M17" s="145"/>
      <c r="N17" s="153" t="s">
        <v>14</v>
      </c>
      <c r="O17" s="154"/>
      <c r="P17" s="154"/>
      <c r="Q17" s="154"/>
      <c r="R17" s="154"/>
      <c r="S17" s="154"/>
      <c r="T17" s="154"/>
      <c r="U17" s="154"/>
      <c r="V17" s="155"/>
      <c r="W17" s="145" t="s">
        <v>18</v>
      </c>
      <c r="X17" s="146"/>
      <c r="Y17" s="145" t="s">
        <v>33</v>
      </c>
      <c r="Z17" s="145"/>
      <c r="AA17" s="145"/>
      <c r="AB17" s="146"/>
    </row>
    <row r="18" spans="1:33" ht="17.25" customHeight="1" x14ac:dyDescent="0.2">
      <c r="A18" s="45" t="s">
        <v>8</v>
      </c>
      <c r="B18" s="46" t="s">
        <v>11</v>
      </c>
      <c r="C18" s="138"/>
      <c r="D18" s="138"/>
      <c r="E18" s="138"/>
      <c r="F18" s="138"/>
      <c r="G18" s="138"/>
      <c r="H18" s="138"/>
      <c r="I18" s="138"/>
      <c r="J18" s="138"/>
      <c r="K18" s="137" t="s">
        <v>8</v>
      </c>
      <c r="L18" s="138"/>
      <c r="M18" s="138"/>
      <c r="N18" s="148" t="s">
        <v>15</v>
      </c>
      <c r="O18" s="149"/>
      <c r="P18" s="149"/>
      <c r="Q18" s="149"/>
      <c r="R18" s="149"/>
      <c r="S18" s="149"/>
      <c r="T18" s="149" t="s">
        <v>16</v>
      </c>
      <c r="U18" s="149"/>
      <c r="V18" s="47" t="s">
        <v>17</v>
      </c>
      <c r="W18" s="138" t="s">
        <v>19</v>
      </c>
      <c r="X18" s="147"/>
      <c r="Y18" s="138"/>
      <c r="Z18" s="138"/>
      <c r="AA18" s="138"/>
      <c r="AB18" s="147"/>
    </row>
    <row r="19" spans="1:33" s="14" customFormat="1" ht="22.5" customHeight="1" x14ac:dyDescent="0.2">
      <c r="A19" s="32" t="s">
        <v>56</v>
      </c>
      <c r="B19" s="31">
        <v>12</v>
      </c>
      <c r="C19" s="139" t="s">
        <v>97</v>
      </c>
      <c r="D19" s="139"/>
      <c r="E19" s="139"/>
      <c r="F19" s="139"/>
      <c r="G19" s="139"/>
      <c r="H19" s="139"/>
      <c r="I19" s="139"/>
      <c r="J19" s="139"/>
      <c r="K19" s="140"/>
      <c r="L19" s="141"/>
      <c r="M19" s="141"/>
      <c r="N19" s="82" t="s">
        <v>57</v>
      </c>
      <c r="O19" s="80"/>
      <c r="P19" s="81"/>
      <c r="Q19" s="64"/>
      <c r="R19" s="79"/>
      <c r="S19" s="103"/>
      <c r="T19" s="104"/>
      <c r="U19" s="29"/>
      <c r="V19" s="104"/>
      <c r="W19" s="112" t="s">
        <v>90</v>
      </c>
      <c r="X19" s="111"/>
      <c r="Y19" s="167" t="s">
        <v>92</v>
      </c>
      <c r="Z19" s="167"/>
      <c r="AA19" s="167"/>
      <c r="AB19" s="167"/>
      <c r="AC19" s="37"/>
      <c r="AD19" s="21"/>
      <c r="AE19" s="21"/>
      <c r="AF19" s="21"/>
      <c r="AG19" s="21"/>
    </row>
    <row r="20" spans="1:33" s="14" customFormat="1" ht="21.75" customHeight="1" x14ac:dyDescent="0.2">
      <c r="A20" s="32" t="s">
        <v>41</v>
      </c>
      <c r="B20" s="31">
        <v>55</v>
      </c>
      <c r="C20" s="120" t="s">
        <v>72</v>
      </c>
      <c r="D20" s="120"/>
      <c r="E20" s="120"/>
      <c r="F20" s="120"/>
      <c r="G20" s="120"/>
      <c r="H20" s="120"/>
      <c r="I20" s="120"/>
      <c r="J20" s="120"/>
      <c r="K20" s="142" t="s">
        <v>70</v>
      </c>
      <c r="L20" s="112"/>
      <c r="M20" s="111"/>
      <c r="N20" s="169">
        <v>34970</v>
      </c>
      <c r="O20" s="170"/>
      <c r="P20" s="58"/>
      <c r="Q20" s="64"/>
      <c r="R20" s="79"/>
      <c r="S20" s="103"/>
      <c r="T20" s="105"/>
      <c r="U20" s="100"/>
      <c r="V20" s="48"/>
      <c r="W20" s="110" t="s">
        <v>52</v>
      </c>
      <c r="X20" s="111"/>
      <c r="Y20" s="167"/>
      <c r="Z20" s="167"/>
      <c r="AA20" s="167"/>
      <c r="AB20" s="167"/>
      <c r="AC20" s="21"/>
      <c r="AD20" s="21"/>
      <c r="AE20" s="21"/>
      <c r="AF20" s="21"/>
      <c r="AG20" s="21"/>
    </row>
    <row r="21" spans="1:33" s="14" customFormat="1" ht="21.75" customHeight="1" x14ac:dyDescent="0.2">
      <c r="A21" s="32" t="s">
        <v>41</v>
      </c>
      <c r="B21" s="31">
        <v>55</v>
      </c>
      <c r="C21" s="120" t="s">
        <v>73</v>
      </c>
      <c r="D21" s="120"/>
      <c r="E21" s="120"/>
      <c r="F21" s="120"/>
      <c r="G21" s="120"/>
      <c r="H21" s="120"/>
      <c r="I21" s="120"/>
      <c r="J21" s="120"/>
      <c r="K21" s="122">
        <v>1000</v>
      </c>
      <c r="L21" s="112"/>
      <c r="M21" s="111"/>
      <c r="N21" s="123">
        <v>4433</v>
      </c>
      <c r="O21" s="124"/>
      <c r="P21" s="49"/>
      <c r="Q21" s="64"/>
      <c r="R21" s="50"/>
      <c r="S21" s="101"/>
      <c r="T21" s="105"/>
      <c r="U21" s="100"/>
      <c r="V21" s="48"/>
      <c r="W21" s="110" t="s">
        <v>52</v>
      </c>
      <c r="X21" s="111"/>
      <c r="Y21" s="168"/>
      <c r="Z21" s="168"/>
      <c r="AA21" s="168"/>
      <c r="AB21" s="168"/>
      <c r="AC21" s="37"/>
      <c r="AD21" s="21"/>
      <c r="AE21" s="21"/>
      <c r="AF21" s="21"/>
      <c r="AG21" s="21"/>
    </row>
    <row r="22" spans="1:33" s="14" customFormat="1" ht="21.75" customHeight="1" x14ac:dyDescent="0.2">
      <c r="A22" s="32" t="s">
        <v>44</v>
      </c>
      <c r="B22" s="31">
        <v>76</v>
      </c>
      <c r="C22" s="120" t="s">
        <v>74</v>
      </c>
      <c r="D22" s="120"/>
      <c r="E22" s="120"/>
      <c r="F22" s="120"/>
      <c r="G22" s="120"/>
      <c r="H22" s="120"/>
      <c r="I22" s="120"/>
      <c r="J22" s="120"/>
      <c r="K22" s="122">
        <v>1947</v>
      </c>
      <c r="L22" s="112"/>
      <c r="M22" s="111"/>
      <c r="N22" s="123">
        <v>1250</v>
      </c>
      <c r="O22" s="124"/>
      <c r="P22" s="49"/>
      <c r="Q22" s="64"/>
      <c r="R22" s="50"/>
      <c r="S22" s="101"/>
      <c r="T22" s="105"/>
      <c r="U22" s="100"/>
      <c r="V22" s="48"/>
      <c r="W22" s="110" t="s">
        <v>52</v>
      </c>
      <c r="X22" s="112"/>
      <c r="Y22" s="159" t="s">
        <v>91</v>
      </c>
      <c r="Z22" s="160"/>
      <c r="AA22" s="161"/>
      <c r="AB22" s="162"/>
      <c r="AC22" s="37"/>
      <c r="AD22" s="21">
        <f>224869/7430</f>
        <v>30.2650067294751</v>
      </c>
      <c r="AE22" s="21"/>
      <c r="AF22" s="21"/>
      <c r="AG22" s="21"/>
    </row>
    <row r="23" spans="1:33" s="14" customFormat="1" ht="21.75" customHeight="1" x14ac:dyDescent="0.2">
      <c r="A23" s="32" t="s">
        <v>44</v>
      </c>
      <c r="B23" s="31">
        <v>76</v>
      </c>
      <c r="C23" s="120" t="s">
        <v>75</v>
      </c>
      <c r="D23" s="120"/>
      <c r="E23" s="120"/>
      <c r="F23" s="120"/>
      <c r="G23" s="120"/>
      <c r="H23" s="120"/>
      <c r="I23" s="120"/>
      <c r="J23" s="120"/>
      <c r="K23" s="122">
        <v>1913</v>
      </c>
      <c r="L23" s="112"/>
      <c r="M23" s="111"/>
      <c r="N23" s="123">
        <v>2000</v>
      </c>
      <c r="O23" s="124"/>
      <c r="P23" s="49"/>
      <c r="Q23" s="64"/>
      <c r="R23" s="50"/>
      <c r="S23" s="101"/>
      <c r="T23" s="105"/>
      <c r="U23" s="100"/>
      <c r="V23" s="48"/>
      <c r="W23" s="110" t="s">
        <v>52</v>
      </c>
      <c r="X23" s="112"/>
      <c r="Y23" s="113"/>
      <c r="Z23" s="114"/>
      <c r="AA23" s="114"/>
      <c r="AB23" s="115"/>
      <c r="AC23" s="37"/>
      <c r="AD23" s="21"/>
      <c r="AE23" s="21"/>
      <c r="AF23" s="21"/>
      <c r="AG23" s="21"/>
    </row>
    <row r="24" spans="1:33" s="14" customFormat="1" ht="21.75" customHeight="1" x14ac:dyDescent="0.2">
      <c r="A24" s="32" t="s">
        <v>44</v>
      </c>
      <c r="B24" s="75">
        <v>76</v>
      </c>
      <c r="C24" s="120" t="s">
        <v>76</v>
      </c>
      <c r="D24" s="120"/>
      <c r="E24" s="120"/>
      <c r="F24" s="120"/>
      <c r="G24" s="120"/>
      <c r="H24" s="120"/>
      <c r="I24" s="120"/>
      <c r="J24" s="120"/>
      <c r="K24" s="122">
        <v>2148</v>
      </c>
      <c r="L24" s="112"/>
      <c r="M24" s="111"/>
      <c r="N24" s="123">
        <v>620</v>
      </c>
      <c r="O24" s="124"/>
      <c r="P24" s="49"/>
      <c r="Q24" s="64"/>
      <c r="R24" s="50"/>
      <c r="S24" s="101"/>
      <c r="T24" s="105"/>
      <c r="U24" s="100"/>
      <c r="V24" s="48"/>
      <c r="W24" s="110" t="s">
        <v>52</v>
      </c>
      <c r="X24" s="112"/>
      <c r="Y24" s="113"/>
      <c r="Z24" s="114"/>
      <c r="AA24" s="114"/>
      <c r="AB24" s="115"/>
      <c r="AC24" s="37"/>
      <c r="AD24" s="21">
        <f>7400*30</f>
        <v>222000</v>
      </c>
      <c r="AE24" s="21">
        <f>AD24-224869</f>
        <v>-2869</v>
      </c>
      <c r="AF24" s="21"/>
      <c r="AG24" s="21"/>
    </row>
    <row r="25" spans="1:33" s="14" customFormat="1" ht="21.75" customHeight="1" x14ac:dyDescent="0.2">
      <c r="A25" s="32" t="s">
        <v>44</v>
      </c>
      <c r="B25" s="75">
        <v>76</v>
      </c>
      <c r="C25" s="120" t="s">
        <v>77</v>
      </c>
      <c r="D25" s="120"/>
      <c r="E25" s="120"/>
      <c r="F25" s="120"/>
      <c r="G25" s="120"/>
      <c r="H25" s="120"/>
      <c r="I25" s="120"/>
      <c r="J25" s="120"/>
      <c r="K25" s="122">
        <v>2199</v>
      </c>
      <c r="L25" s="112"/>
      <c r="M25" s="111"/>
      <c r="N25" s="123">
        <v>426</v>
      </c>
      <c r="O25" s="124"/>
      <c r="P25" s="49"/>
      <c r="Q25" s="64"/>
      <c r="R25" s="50"/>
      <c r="S25" s="101"/>
      <c r="T25" s="105"/>
      <c r="U25" s="100"/>
      <c r="V25" s="48"/>
      <c r="W25" s="110" t="s">
        <v>52</v>
      </c>
      <c r="X25" s="111"/>
      <c r="Y25" s="113"/>
      <c r="Z25" s="114"/>
      <c r="AA25" s="114"/>
      <c r="AB25" s="115"/>
      <c r="AC25" s="37"/>
      <c r="AD25" s="21"/>
      <c r="AE25" s="21"/>
      <c r="AF25" s="21"/>
      <c r="AG25" s="21"/>
    </row>
    <row r="26" spans="1:33" s="14" customFormat="1" ht="21.75" customHeight="1" x14ac:dyDescent="0.2">
      <c r="A26" s="32" t="s">
        <v>44</v>
      </c>
      <c r="B26" s="67">
        <v>76</v>
      </c>
      <c r="C26" s="120" t="s">
        <v>78</v>
      </c>
      <c r="D26" s="120"/>
      <c r="E26" s="120"/>
      <c r="F26" s="120"/>
      <c r="G26" s="120"/>
      <c r="H26" s="120"/>
      <c r="I26" s="120"/>
      <c r="J26" s="120"/>
      <c r="K26" s="122">
        <v>2211</v>
      </c>
      <c r="L26" s="112"/>
      <c r="M26" s="111"/>
      <c r="N26" s="123">
        <v>2228</v>
      </c>
      <c r="O26" s="124"/>
      <c r="P26" s="49"/>
      <c r="Q26" s="64"/>
      <c r="R26" s="50"/>
      <c r="S26" s="101"/>
      <c r="T26" s="105"/>
      <c r="U26" s="100"/>
      <c r="V26" s="48"/>
      <c r="W26" s="110" t="s">
        <v>52</v>
      </c>
      <c r="X26" s="111"/>
      <c r="Y26" s="157"/>
      <c r="Z26" s="157"/>
      <c r="AA26" s="157"/>
      <c r="AB26" s="158"/>
      <c r="AC26" s="37"/>
      <c r="AD26" s="21"/>
      <c r="AE26" s="21"/>
      <c r="AF26" s="21"/>
      <c r="AG26" s="21"/>
    </row>
    <row r="27" spans="1:33" s="14" customFormat="1" ht="21.75" customHeight="1" x14ac:dyDescent="0.2">
      <c r="A27" s="32" t="s">
        <v>44</v>
      </c>
      <c r="B27" s="74">
        <v>76</v>
      </c>
      <c r="C27" s="120" t="s">
        <v>79</v>
      </c>
      <c r="D27" s="120"/>
      <c r="E27" s="120"/>
      <c r="F27" s="120"/>
      <c r="G27" s="120"/>
      <c r="H27" s="120"/>
      <c r="I27" s="120"/>
      <c r="J27" s="120"/>
      <c r="K27" s="122">
        <v>2224</v>
      </c>
      <c r="L27" s="112"/>
      <c r="M27" s="111"/>
      <c r="N27" s="123">
        <v>3497</v>
      </c>
      <c r="O27" s="124"/>
      <c r="P27" s="49"/>
      <c r="Q27" s="64"/>
      <c r="R27" s="50"/>
      <c r="S27" s="101"/>
      <c r="T27" s="105"/>
      <c r="U27" s="100"/>
      <c r="V27" s="48"/>
      <c r="W27" s="110" t="s">
        <v>52</v>
      </c>
      <c r="X27" s="111"/>
      <c r="Y27" s="157"/>
      <c r="Z27" s="157"/>
      <c r="AA27" s="157"/>
      <c r="AB27" s="158"/>
      <c r="AC27" s="37"/>
      <c r="AD27" s="21"/>
      <c r="AE27" s="21"/>
      <c r="AF27" s="21"/>
      <c r="AG27" s="21"/>
    </row>
    <row r="28" spans="1:33" s="14" customFormat="1" ht="21.75" customHeight="1" x14ac:dyDescent="0.2">
      <c r="A28" s="32" t="s">
        <v>44</v>
      </c>
      <c r="B28" s="83">
        <v>76</v>
      </c>
      <c r="C28" s="120" t="s">
        <v>80</v>
      </c>
      <c r="D28" s="120"/>
      <c r="E28" s="120"/>
      <c r="F28" s="120"/>
      <c r="G28" s="120"/>
      <c r="H28" s="120"/>
      <c r="I28" s="120"/>
      <c r="J28" s="120"/>
      <c r="K28" s="122">
        <v>2247</v>
      </c>
      <c r="L28" s="112"/>
      <c r="M28" s="111"/>
      <c r="N28" s="123">
        <v>3497</v>
      </c>
      <c r="O28" s="124"/>
      <c r="P28" s="49"/>
      <c r="Q28" s="64"/>
      <c r="R28" s="50"/>
      <c r="S28" s="101"/>
      <c r="T28" s="105"/>
      <c r="U28" s="100"/>
      <c r="V28" s="48"/>
      <c r="W28" s="110" t="s">
        <v>52</v>
      </c>
      <c r="X28" s="111"/>
      <c r="Y28" s="157"/>
      <c r="Z28" s="157"/>
      <c r="AA28" s="157"/>
      <c r="AB28" s="158"/>
      <c r="AC28" s="37"/>
      <c r="AD28" s="21"/>
      <c r="AE28" s="21"/>
      <c r="AF28" s="21"/>
      <c r="AG28" s="21"/>
    </row>
    <row r="29" spans="1:33" s="14" customFormat="1" ht="21.75" customHeight="1" x14ac:dyDescent="0.2">
      <c r="A29" s="32" t="s">
        <v>44</v>
      </c>
      <c r="B29" s="87">
        <v>76</v>
      </c>
      <c r="C29" s="120" t="s">
        <v>81</v>
      </c>
      <c r="D29" s="120"/>
      <c r="E29" s="120"/>
      <c r="F29" s="120"/>
      <c r="G29" s="120"/>
      <c r="H29" s="120"/>
      <c r="I29" s="120"/>
      <c r="J29" s="120"/>
      <c r="K29" s="122">
        <v>2264</v>
      </c>
      <c r="L29" s="112"/>
      <c r="M29" s="111"/>
      <c r="N29" s="123">
        <v>1749</v>
      </c>
      <c r="O29" s="124"/>
      <c r="P29" s="49"/>
      <c r="Q29" s="64"/>
      <c r="R29" s="50"/>
      <c r="S29" s="101"/>
      <c r="T29" s="105"/>
      <c r="U29" s="100"/>
      <c r="V29" s="48"/>
      <c r="W29" s="110" t="s">
        <v>52</v>
      </c>
      <c r="X29" s="111"/>
      <c r="Y29" s="157"/>
      <c r="Z29" s="157"/>
      <c r="AA29" s="157"/>
      <c r="AB29" s="158"/>
      <c r="AC29" s="90"/>
      <c r="AD29" s="21"/>
      <c r="AE29" s="21"/>
      <c r="AF29" s="21"/>
      <c r="AG29" s="21"/>
    </row>
    <row r="30" spans="1:33" s="14" customFormat="1" ht="21.75" customHeight="1" x14ac:dyDescent="0.2">
      <c r="A30" s="32"/>
      <c r="B30" s="31"/>
      <c r="C30" s="120"/>
      <c r="D30" s="120"/>
      <c r="E30" s="120"/>
      <c r="F30" s="120"/>
      <c r="G30" s="120"/>
      <c r="H30" s="120"/>
      <c r="I30" s="120"/>
      <c r="J30" s="120"/>
      <c r="K30" s="117" t="s">
        <v>58</v>
      </c>
      <c r="L30" s="118"/>
      <c r="M30" s="118"/>
      <c r="N30" s="121">
        <f>SUM(N20:O29)</f>
        <v>54670</v>
      </c>
      <c r="O30" s="121"/>
      <c r="P30" s="51"/>
      <c r="Q30" s="78"/>
      <c r="R30" s="28"/>
      <c r="S30" s="101"/>
      <c r="T30" s="105"/>
      <c r="U30" s="100"/>
      <c r="V30" s="52"/>
      <c r="W30" s="110" t="s">
        <v>52</v>
      </c>
      <c r="X30" s="111"/>
      <c r="Y30" s="157"/>
      <c r="Z30" s="157"/>
      <c r="AA30" s="157"/>
      <c r="AB30" s="158"/>
      <c r="AC30" s="37"/>
      <c r="AD30" s="21"/>
      <c r="AE30" s="21"/>
      <c r="AF30" s="21"/>
      <c r="AG30" s="21"/>
    </row>
    <row r="31" spans="1:33" s="14" customFormat="1" ht="21.75" customHeight="1" x14ac:dyDescent="0.2">
      <c r="A31" s="32" t="s">
        <v>44</v>
      </c>
      <c r="B31" s="31">
        <v>76</v>
      </c>
      <c r="C31" s="120" t="s">
        <v>93</v>
      </c>
      <c r="D31" s="120"/>
      <c r="E31" s="120"/>
      <c r="F31" s="120"/>
      <c r="G31" s="120"/>
      <c r="H31" s="120"/>
      <c r="I31" s="120"/>
      <c r="J31" s="120"/>
      <c r="K31" s="117">
        <v>3017</v>
      </c>
      <c r="L31" s="118"/>
      <c r="M31" s="118"/>
      <c r="N31" s="119">
        <v>-4270</v>
      </c>
      <c r="O31" s="119"/>
      <c r="P31" s="49"/>
      <c r="Q31" s="64"/>
      <c r="R31" s="50"/>
      <c r="S31" s="101"/>
      <c r="T31" s="105"/>
      <c r="U31" s="100"/>
      <c r="V31" s="48"/>
      <c r="W31" s="110" t="s">
        <v>52</v>
      </c>
      <c r="X31" s="111"/>
      <c r="Y31" s="157"/>
      <c r="Z31" s="157"/>
      <c r="AA31" s="157"/>
      <c r="AB31" s="158"/>
      <c r="AC31" s="37"/>
      <c r="AD31" s="21"/>
      <c r="AE31" s="21"/>
      <c r="AF31" s="21"/>
      <c r="AG31" s="21"/>
    </row>
    <row r="32" spans="1:33" s="14" customFormat="1" ht="21.75" customHeight="1" x14ac:dyDescent="0.2">
      <c r="A32" s="32" t="s">
        <v>44</v>
      </c>
      <c r="B32" s="31">
        <v>76</v>
      </c>
      <c r="C32" s="120" t="s">
        <v>94</v>
      </c>
      <c r="D32" s="120"/>
      <c r="E32" s="120"/>
      <c r="F32" s="120"/>
      <c r="G32" s="120"/>
      <c r="H32" s="120"/>
      <c r="I32" s="120"/>
      <c r="J32" s="120"/>
      <c r="K32" s="117">
        <v>3501</v>
      </c>
      <c r="L32" s="118"/>
      <c r="M32" s="118"/>
      <c r="N32" s="119">
        <v>-800</v>
      </c>
      <c r="O32" s="119"/>
      <c r="P32" s="49"/>
      <c r="Q32" s="64"/>
      <c r="R32" s="50"/>
      <c r="S32" s="101"/>
      <c r="T32" s="50"/>
      <c r="U32" s="102"/>
      <c r="V32" s="48"/>
      <c r="W32" s="110" t="s">
        <v>52</v>
      </c>
      <c r="X32" s="112"/>
      <c r="Y32" s="86"/>
      <c r="Z32" s="88"/>
      <c r="AA32" s="88"/>
      <c r="AB32" s="98"/>
      <c r="AC32" s="90"/>
      <c r="AD32" s="21"/>
      <c r="AE32" s="21"/>
      <c r="AF32" s="21"/>
      <c r="AG32" s="21"/>
    </row>
    <row r="33" spans="1:33" s="14" customFormat="1" ht="21.75" customHeight="1" x14ac:dyDescent="0.2">
      <c r="A33" s="32" t="s">
        <v>44</v>
      </c>
      <c r="B33" s="31">
        <v>77</v>
      </c>
      <c r="C33" s="120" t="s">
        <v>95</v>
      </c>
      <c r="D33" s="120"/>
      <c r="E33" s="120"/>
      <c r="F33" s="120"/>
      <c r="G33" s="120"/>
      <c r="H33" s="120"/>
      <c r="I33" s="120"/>
      <c r="J33" s="120"/>
      <c r="K33" s="117">
        <v>4004</v>
      </c>
      <c r="L33" s="118"/>
      <c r="M33" s="118"/>
      <c r="N33" s="119">
        <v>-900</v>
      </c>
      <c r="O33" s="119"/>
      <c r="P33" s="49"/>
      <c r="Q33" s="64"/>
      <c r="R33" s="50"/>
      <c r="S33" s="101"/>
      <c r="T33" s="50"/>
      <c r="U33" s="102"/>
      <c r="V33" s="48"/>
      <c r="W33" s="110" t="s">
        <v>52</v>
      </c>
      <c r="X33" s="111"/>
      <c r="Y33" s="106"/>
      <c r="Z33" s="107"/>
      <c r="AA33" s="89"/>
      <c r="AB33" s="97"/>
      <c r="AC33" s="37"/>
      <c r="AD33" s="21"/>
      <c r="AE33" s="21"/>
      <c r="AF33" s="21"/>
      <c r="AG33" s="21"/>
    </row>
    <row r="34" spans="1:33" s="14" customFormat="1" ht="21.75" customHeight="1" x14ac:dyDescent="0.2">
      <c r="A34" s="32" t="s">
        <v>44</v>
      </c>
      <c r="B34" s="31">
        <v>77</v>
      </c>
      <c r="C34" s="120" t="s">
        <v>96</v>
      </c>
      <c r="D34" s="120"/>
      <c r="E34" s="120"/>
      <c r="F34" s="120"/>
      <c r="G34" s="120"/>
      <c r="H34" s="120"/>
      <c r="I34" s="120"/>
      <c r="J34" s="120"/>
      <c r="K34" s="117">
        <v>3990</v>
      </c>
      <c r="L34" s="118"/>
      <c r="M34" s="118"/>
      <c r="N34" s="119">
        <v>-250</v>
      </c>
      <c r="O34" s="119"/>
      <c r="P34" s="49"/>
      <c r="Q34" s="64"/>
      <c r="R34" s="50"/>
      <c r="S34" s="101"/>
      <c r="T34" s="105"/>
      <c r="U34" s="100"/>
      <c r="V34" s="48"/>
      <c r="W34" s="110" t="s">
        <v>52</v>
      </c>
      <c r="X34" s="111"/>
      <c r="Y34" s="108"/>
      <c r="Z34" s="109"/>
      <c r="AA34" s="95"/>
      <c r="AB34" s="96"/>
      <c r="AC34" s="37"/>
      <c r="AD34" s="21"/>
      <c r="AE34" s="21"/>
      <c r="AF34" s="21"/>
      <c r="AG34" s="21"/>
    </row>
    <row r="35" spans="1:33" s="14" customFormat="1" ht="21.75" customHeight="1" x14ac:dyDescent="0.2">
      <c r="A35" s="32"/>
      <c r="B35" s="30"/>
      <c r="C35" s="55"/>
      <c r="D35" s="55"/>
      <c r="E35" s="55"/>
      <c r="F35" s="55"/>
      <c r="G35" s="55"/>
      <c r="H35" s="55"/>
      <c r="I35" s="55"/>
      <c r="J35" s="55"/>
      <c r="K35" s="135" t="s">
        <v>53</v>
      </c>
      <c r="L35" s="136"/>
      <c r="M35" s="136"/>
      <c r="N35" s="116">
        <f>SUM(N31:O34)</f>
        <v>-6220</v>
      </c>
      <c r="O35" s="116"/>
      <c r="P35" s="56"/>
      <c r="Q35" s="64"/>
      <c r="R35" s="28"/>
      <c r="S35" s="101"/>
      <c r="T35" s="105"/>
      <c r="U35" s="100"/>
      <c r="V35" s="60"/>
      <c r="W35" s="110" t="s">
        <v>52</v>
      </c>
      <c r="X35" s="111"/>
      <c r="Y35" s="53"/>
      <c r="Z35" s="53"/>
      <c r="AA35" s="53"/>
      <c r="AB35" s="54"/>
      <c r="AC35" s="37"/>
      <c r="AD35" s="21"/>
      <c r="AE35" s="21"/>
      <c r="AF35" s="21"/>
      <c r="AG35" s="21"/>
    </row>
    <row r="36" spans="1:33" s="17" customFormat="1" ht="21.75" customHeight="1" x14ac:dyDescent="0.2">
      <c r="A36" s="32"/>
      <c r="B36" s="31"/>
      <c r="C36" s="120"/>
      <c r="D36" s="120"/>
      <c r="E36" s="120"/>
      <c r="F36" s="120"/>
      <c r="G36" s="120"/>
      <c r="H36" s="120"/>
      <c r="I36" s="120"/>
      <c r="J36" s="120"/>
      <c r="K36" s="132" t="s">
        <v>87</v>
      </c>
      <c r="L36" s="133"/>
      <c r="M36" s="134"/>
      <c r="N36" s="116">
        <f>N30+N35</f>
        <v>48450</v>
      </c>
      <c r="O36" s="116"/>
      <c r="P36" s="57"/>
      <c r="Q36" s="64"/>
      <c r="R36" s="28"/>
      <c r="S36" s="99"/>
      <c r="T36" s="105"/>
      <c r="U36" s="100"/>
      <c r="V36" s="52"/>
      <c r="W36" s="110" t="s">
        <v>52</v>
      </c>
      <c r="X36" s="111"/>
      <c r="Y36" s="109"/>
      <c r="Z36" s="109"/>
      <c r="AA36" s="109"/>
      <c r="AB36" s="164"/>
      <c r="AC36" s="25"/>
      <c r="AD36" s="19"/>
      <c r="AE36" s="19"/>
      <c r="AF36" s="19"/>
      <c r="AG36" s="19"/>
    </row>
    <row r="38" spans="1:33" x14ac:dyDescent="0.2">
      <c r="A38" s="3"/>
      <c r="B38" s="4"/>
      <c r="C38" s="4"/>
      <c r="D38" s="3"/>
      <c r="E38" s="3"/>
      <c r="M38" s="4"/>
      <c r="N38" s="4"/>
      <c r="O38" s="4"/>
      <c r="P38" s="4"/>
      <c r="Q38" s="4"/>
      <c r="W38" s="3"/>
      <c r="X38" s="4"/>
      <c r="Y38" s="4"/>
      <c r="Z38" s="3"/>
      <c r="AA38" s="165"/>
    </row>
    <row r="39" spans="1:33" x14ac:dyDescent="0.2">
      <c r="A39" s="10"/>
      <c r="B39" s="7" t="s">
        <v>54</v>
      </c>
      <c r="C39" s="10"/>
      <c r="D39" s="10"/>
      <c r="E39" s="10"/>
      <c r="F39" s="11"/>
      <c r="G39" s="11"/>
      <c r="H39" s="11"/>
      <c r="I39" s="11"/>
      <c r="J39" s="11"/>
      <c r="K39" s="11"/>
      <c r="L39" s="166" t="s">
        <v>20</v>
      </c>
      <c r="M39" s="166"/>
      <c r="N39" s="166"/>
      <c r="O39" s="166"/>
      <c r="P39" s="166"/>
      <c r="Q39" s="166"/>
      <c r="R39" s="166"/>
      <c r="S39" s="11"/>
      <c r="T39" s="11"/>
      <c r="U39" s="11"/>
      <c r="V39" s="11"/>
      <c r="W39" s="166" t="s">
        <v>21</v>
      </c>
      <c r="X39" s="166"/>
      <c r="Y39" s="166"/>
      <c r="Z39" s="166"/>
      <c r="AA39" s="165"/>
    </row>
    <row r="40" spans="1:33" x14ac:dyDescent="0.2">
      <c r="B40" s="6"/>
    </row>
    <row r="41" spans="1:33" x14ac:dyDescent="0.2">
      <c r="B41" s="6"/>
    </row>
  </sheetData>
  <mergeCells count="111">
    <mergeCell ref="C36:J36"/>
    <mergeCell ref="Z11:AA11"/>
    <mergeCell ref="Y36:AB36"/>
    <mergeCell ref="AA38:AA39"/>
    <mergeCell ref="L39:R39"/>
    <mergeCell ref="W39:Z39"/>
    <mergeCell ref="W36:X36"/>
    <mergeCell ref="W23:X23"/>
    <mergeCell ref="W24:X24"/>
    <mergeCell ref="W25:X25"/>
    <mergeCell ref="Y19:AB21"/>
    <mergeCell ref="W19:X19"/>
    <mergeCell ref="N20:O20"/>
    <mergeCell ref="W20:X20"/>
    <mergeCell ref="N24:O24"/>
    <mergeCell ref="Y30:AB30"/>
    <mergeCell ref="Y29:AB29"/>
    <mergeCell ref="Y28:AB28"/>
    <mergeCell ref="W26:X26"/>
    <mergeCell ref="W33:X33"/>
    <mergeCell ref="N34:O34"/>
    <mergeCell ref="K30:M30"/>
    <mergeCell ref="K31:M31"/>
    <mergeCell ref="N36:O36"/>
    <mergeCell ref="K29:M29"/>
    <mergeCell ref="Y22:Z22"/>
    <mergeCell ref="AA22:AB22"/>
    <mergeCell ref="Y31:AB31"/>
    <mergeCell ref="W27:X27"/>
    <mergeCell ref="N27:O27"/>
    <mergeCell ref="N31:O31"/>
    <mergeCell ref="N32:O32"/>
    <mergeCell ref="W28:X28"/>
    <mergeCell ref="Y27:AB27"/>
    <mergeCell ref="N28:O28"/>
    <mergeCell ref="N29:O29"/>
    <mergeCell ref="C23:J23"/>
    <mergeCell ref="K23:M23"/>
    <mergeCell ref="N21:O21"/>
    <mergeCell ref="W21:X21"/>
    <mergeCell ref="N22:O22"/>
    <mergeCell ref="W22:X22"/>
    <mergeCell ref="K21:M21"/>
    <mergeCell ref="C21:J21"/>
    <mergeCell ref="N23:O23"/>
    <mergeCell ref="X13:X14"/>
    <mergeCell ref="C17:J18"/>
    <mergeCell ref="G13:G14"/>
    <mergeCell ref="H13:H14"/>
    <mergeCell ref="Y17:AB18"/>
    <mergeCell ref="N18:S18"/>
    <mergeCell ref="T18:U18"/>
    <mergeCell ref="W18:X18"/>
    <mergeCell ref="V13:V14"/>
    <mergeCell ref="K16:V16"/>
    <mergeCell ref="N17:V17"/>
    <mergeCell ref="W17:X17"/>
    <mergeCell ref="B16:J16"/>
    <mergeCell ref="K17:M17"/>
    <mergeCell ref="H7:H8"/>
    <mergeCell ref="I7:I8"/>
    <mergeCell ref="J7:J8"/>
    <mergeCell ref="F7:F8"/>
    <mergeCell ref="G7:G8"/>
    <mergeCell ref="K7:K8"/>
    <mergeCell ref="F10:M11"/>
    <mergeCell ref="K36:M36"/>
    <mergeCell ref="K35:M35"/>
    <mergeCell ref="K18:M18"/>
    <mergeCell ref="C28:J28"/>
    <mergeCell ref="K28:M28"/>
    <mergeCell ref="C27:J27"/>
    <mergeCell ref="K27:M27"/>
    <mergeCell ref="C24:J24"/>
    <mergeCell ref="K24:M24"/>
    <mergeCell ref="C25:J25"/>
    <mergeCell ref="K25:M25"/>
    <mergeCell ref="C19:J19"/>
    <mergeCell ref="K19:M19"/>
    <mergeCell ref="C20:J20"/>
    <mergeCell ref="K20:M20"/>
    <mergeCell ref="C22:J22"/>
    <mergeCell ref="K22:M22"/>
    <mergeCell ref="K34:M34"/>
    <mergeCell ref="W31:X31"/>
    <mergeCell ref="N33:O33"/>
    <mergeCell ref="W30:X30"/>
    <mergeCell ref="W34:X34"/>
    <mergeCell ref="C33:J33"/>
    <mergeCell ref="K33:M33"/>
    <mergeCell ref="N30:O30"/>
    <mergeCell ref="C26:J26"/>
    <mergeCell ref="K26:M26"/>
    <mergeCell ref="N26:O26"/>
    <mergeCell ref="C32:J32"/>
    <mergeCell ref="K32:M32"/>
    <mergeCell ref="C34:J34"/>
    <mergeCell ref="C30:J30"/>
    <mergeCell ref="C31:J31"/>
    <mergeCell ref="C29:J29"/>
    <mergeCell ref="Y33:Z33"/>
    <mergeCell ref="Y34:Z34"/>
    <mergeCell ref="W29:X29"/>
    <mergeCell ref="W32:X32"/>
    <mergeCell ref="Y23:AB23"/>
    <mergeCell ref="Y24:AB24"/>
    <mergeCell ref="Y25:AB25"/>
    <mergeCell ref="N35:O35"/>
    <mergeCell ref="W35:X35"/>
    <mergeCell ref="Y26:AB26"/>
    <mergeCell ref="N25:O25"/>
  </mergeCells>
  <phoneticPr fontId="6" type="noConversion"/>
  <pageMargins left="0.63" right="0.2" top="0.28000000000000003" bottom="0.15" header="0.17" footer="0.08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"/>
  <sheetViews>
    <sheetView zoomScaleNormal="100" workbookViewId="0">
      <selection activeCell="I7" sqref="I7"/>
    </sheetView>
  </sheetViews>
  <sheetFormatPr defaultRowHeight="12.75" x14ac:dyDescent="0.2"/>
  <cols>
    <col min="1" max="1" width="14.7109375" style="20" customWidth="1"/>
    <col min="2" max="2" width="3.140625" style="15" customWidth="1"/>
    <col min="3" max="3" width="6" style="15" customWidth="1"/>
    <col min="4" max="7" width="6.42578125" style="15" customWidth="1"/>
    <col min="8" max="9" width="6.42578125" style="18" customWidth="1"/>
    <col min="10" max="15" width="6.42578125" style="15" customWidth="1"/>
    <col min="16" max="16" width="7.85546875" style="15" customWidth="1"/>
    <col min="17" max="17" width="6.42578125" style="15" customWidth="1"/>
    <col min="18" max="19" width="6.42578125" style="18" customWidth="1"/>
    <col min="20" max="20" width="6.42578125" style="15" customWidth="1"/>
    <col min="21" max="21" width="6.140625" style="18" customWidth="1"/>
    <col min="22" max="22" width="8.28515625" style="15" customWidth="1"/>
    <col min="23" max="23" width="7.7109375" style="15" customWidth="1"/>
    <col min="24" max="26" width="8.7109375" style="15" customWidth="1"/>
    <col min="27" max="27" width="8.7109375" style="18" customWidth="1"/>
    <col min="28" max="28" width="11.28515625" style="18" customWidth="1"/>
    <col min="29" max="16384" width="9.140625" style="15"/>
  </cols>
  <sheetData>
    <row r="1" spans="1:28" ht="28.5" customHeight="1" x14ac:dyDescent="0.2">
      <c r="A1" s="171" t="s">
        <v>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27"/>
      <c r="X1" s="27"/>
      <c r="Y1" s="27"/>
      <c r="Z1" s="27"/>
      <c r="AA1" s="27"/>
      <c r="AB1" s="27"/>
    </row>
    <row r="2" spans="1:28" s="61" customFormat="1" ht="34.5" customHeight="1" x14ac:dyDescent="0.2">
      <c r="A2" s="172" t="s">
        <v>45</v>
      </c>
      <c r="B2" s="172"/>
      <c r="C2" s="172"/>
      <c r="D2" s="91" t="s">
        <v>46</v>
      </c>
      <c r="E2" s="91" t="s">
        <v>47</v>
      </c>
      <c r="F2" s="91" t="s">
        <v>59</v>
      </c>
      <c r="G2" s="91" t="s">
        <v>48</v>
      </c>
      <c r="H2" s="91" t="s">
        <v>51</v>
      </c>
      <c r="I2" s="94" t="s">
        <v>83</v>
      </c>
      <c r="J2" s="92" t="s">
        <v>67</v>
      </c>
      <c r="K2" s="92" t="s">
        <v>66</v>
      </c>
      <c r="L2" s="92" t="s">
        <v>61</v>
      </c>
      <c r="M2" s="92" t="s">
        <v>64</v>
      </c>
      <c r="N2" s="92" t="s">
        <v>68</v>
      </c>
      <c r="O2" s="92" t="s">
        <v>71</v>
      </c>
      <c r="P2" s="91" t="s">
        <v>38</v>
      </c>
      <c r="Q2" s="91" t="s">
        <v>60</v>
      </c>
      <c r="R2" s="91" t="s">
        <v>55</v>
      </c>
      <c r="S2" s="91" t="s">
        <v>63</v>
      </c>
      <c r="T2" s="91" t="s">
        <v>49</v>
      </c>
      <c r="U2" s="91" t="s">
        <v>38</v>
      </c>
      <c r="V2" s="91" t="s">
        <v>50</v>
      </c>
      <c r="Y2" s="62"/>
    </row>
    <row r="3" spans="1:28" x14ac:dyDescent="0.2">
      <c r="A3" s="71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2"/>
      <c r="W3" s="37"/>
      <c r="Y3" s="37"/>
    </row>
    <row r="4" spans="1:28" s="24" customFormat="1" ht="33" customHeight="1" x14ac:dyDescent="0.2">
      <c r="A4" s="117" t="s">
        <v>82</v>
      </c>
      <c r="B4" s="118"/>
      <c r="C4" s="118"/>
      <c r="D4" s="77">
        <v>36070</v>
      </c>
      <c r="E4" s="77">
        <v>2349</v>
      </c>
      <c r="F4" s="77">
        <v>2856</v>
      </c>
      <c r="G4" s="77">
        <v>1500</v>
      </c>
      <c r="H4" s="77">
        <v>1000</v>
      </c>
      <c r="I4" s="93">
        <v>40</v>
      </c>
      <c r="J4" s="77">
        <v>810</v>
      </c>
      <c r="K4" s="77">
        <v>546</v>
      </c>
      <c r="L4" s="77">
        <v>2807</v>
      </c>
      <c r="M4" s="84">
        <f>D4*10%</f>
        <v>3607</v>
      </c>
      <c r="N4" s="93">
        <f>D4*10%</f>
        <v>3607</v>
      </c>
      <c r="O4" s="93">
        <f>D4*10%</f>
        <v>3607</v>
      </c>
      <c r="P4" s="65">
        <f>SUM(D4:O4)</f>
        <v>58799</v>
      </c>
      <c r="Q4" s="77">
        <v>-2890</v>
      </c>
      <c r="R4" s="77">
        <v>-600</v>
      </c>
      <c r="S4" s="77">
        <v>-600</v>
      </c>
      <c r="T4" s="77">
        <v>-125</v>
      </c>
      <c r="U4" s="76">
        <f>SUM(Q4:T4)</f>
        <v>-4215</v>
      </c>
      <c r="V4" s="66">
        <f>P4+U4</f>
        <v>54584</v>
      </c>
      <c r="W4" s="33"/>
      <c r="X4" s="70"/>
      <c r="Y4" s="33"/>
      <c r="Z4" s="33"/>
      <c r="AA4" s="33"/>
      <c r="AB4" s="33"/>
    </row>
    <row r="5" spans="1:28" ht="51" customHeight="1" x14ac:dyDescent="0.2">
      <c r="A5" s="34" t="s">
        <v>84</v>
      </c>
      <c r="B5" s="35">
        <v>1</v>
      </c>
      <c r="C5" s="36" t="s">
        <v>65</v>
      </c>
      <c r="D5" s="39">
        <f>D4</f>
        <v>36070</v>
      </c>
      <c r="E5" s="39">
        <f t="shared" ref="E5:O5" si="0">E4</f>
        <v>2349</v>
      </c>
      <c r="F5" s="39">
        <f t="shared" si="0"/>
        <v>2856</v>
      </c>
      <c r="G5" s="39">
        <f t="shared" si="0"/>
        <v>1500</v>
      </c>
      <c r="H5" s="39">
        <f t="shared" si="0"/>
        <v>1000</v>
      </c>
      <c r="I5" s="39">
        <f t="shared" si="0"/>
        <v>40</v>
      </c>
      <c r="J5" s="39">
        <f t="shared" si="0"/>
        <v>810</v>
      </c>
      <c r="K5" s="39">
        <f t="shared" si="0"/>
        <v>546</v>
      </c>
      <c r="L5" s="39">
        <f t="shared" si="0"/>
        <v>2807</v>
      </c>
      <c r="M5" s="39">
        <f t="shared" si="0"/>
        <v>3607</v>
      </c>
      <c r="N5" s="39">
        <f t="shared" si="0"/>
        <v>3607</v>
      </c>
      <c r="O5" s="39">
        <f t="shared" si="0"/>
        <v>3607</v>
      </c>
      <c r="P5" s="65">
        <f>SUM(D5:O5)</f>
        <v>58799</v>
      </c>
      <c r="Q5" s="39">
        <f t="shared" ref="Q5" si="1">Q4</f>
        <v>-2890</v>
      </c>
      <c r="R5" s="39">
        <f t="shared" ref="R5" si="2">R4</f>
        <v>-600</v>
      </c>
      <c r="S5" s="39">
        <f t="shared" ref="S5" si="3">S4</f>
        <v>-600</v>
      </c>
      <c r="T5" s="39">
        <f t="shared" ref="T5" si="4">T4</f>
        <v>-125</v>
      </c>
      <c r="U5" s="65">
        <f>SUM(Q5:T5)</f>
        <v>-4215</v>
      </c>
      <c r="V5" s="66">
        <f>P5+U5</f>
        <v>54584</v>
      </c>
    </row>
    <row r="6" spans="1:28" x14ac:dyDescent="0.2">
      <c r="A6" s="34"/>
      <c r="B6" s="35"/>
      <c r="C6" s="36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8"/>
      <c r="R6" s="68"/>
      <c r="S6" s="68"/>
      <c r="T6" s="68"/>
      <c r="U6" s="69"/>
      <c r="V6" s="38"/>
    </row>
    <row r="7" spans="1:28" s="18" customFormat="1" ht="37.5" customHeight="1" x14ac:dyDescent="0.2">
      <c r="A7" s="140" t="s">
        <v>69</v>
      </c>
      <c r="B7" s="141"/>
      <c r="C7" s="141"/>
      <c r="D7" s="40">
        <f>D5</f>
        <v>36070</v>
      </c>
      <c r="E7" s="40">
        <f t="shared" ref="E7:U7" si="5">E5</f>
        <v>2349</v>
      </c>
      <c r="F7" s="40">
        <f t="shared" si="5"/>
        <v>2856</v>
      </c>
      <c r="G7" s="40">
        <f t="shared" si="5"/>
        <v>1500</v>
      </c>
      <c r="H7" s="40">
        <f t="shared" si="5"/>
        <v>1000</v>
      </c>
      <c r="I7" s="40">
        <f t="shared" si="5"/>
        <v>40</v>
      </c>
      <c r="J7" s="40">
        <f t="shared" si="5"/>
        <v>810</v>
      </c>
      <c r="K7" s="40">
        <f t="shared" si="5"/>
        <v>546</v>
      </c>
      <c r="L7" s="40">
        <f t="shared" si="5"/>
        <v>2807</v>
      </c>
      <c r="M7" s="40">
        <f t="shared" si="5"/>
        <v>3607</v>
      </c>
      <c r="N7" s="40">
        <f t="shared" si="5"/>
        <v>3607</v>
      </c>
      <c r="O7" s="40">
        <f t="shared" si="5"/>
        <v>3607</v>
      </c>
      <c r="P7" s="40">
        <f t="shared" si="5"/>
        <v>58799</v>
      </c>
      <c r="Q7" s="40">
        <f t="shared" si="5"/>
        <v>-2890</v>
      </c>
      <c r="R7" s="40">
        <f t="shared" si="5"/>
        <v>-600</v>
      </c>
      <c r="S7" s="40">
        <f t="shared" si="5"/>
        <v>-600</v>
      </c>
      <c r="T7" s="40">
        <f t="shared" si="5"/>
        <v>-125</v>
      </c>
      <c r="U7" s="40">
        <f t="shared" si="5"/>
        <v>-4215</v>
      </c>
      <c r="V7" s="40">
        <f>V5</f>
        <v>54584</v>
      </c>
      <c r="Y7" s="59"/>
      <c r="Z7" s="59" t="e">
        <f>#REF!+#REF!</f>
        <v>#REF!</v>
      </c>
      <c r="AA7" s="59" t="e">
        <f>Z7-V7</f>
        <v>#REF!</v>
      </c>
    </row>
    <row r="8" spans="1:28" x14ac:dyDescent="0.2">
      <c r="W8" s="13"/>
    </row>
    <row r="9" spans="1:28" x14ac:dyDescent="0.2">
      <c r="W9" s="13"/>
    </row>
    <row r="10" spans="1:28" x14ac:dyDescent="0.2">
      <c r="W10" s="13"/>
    </row>
    <row r="11" spans="1:28" x14ac:dyDescent="0.2">
      <c r="T11" s="13"/>
      <c r="U11" s="13"/>
      <c r="V11" s="13"/>
      <c r="W11" s="13"/>
    </row>
    <row r="12" spans="1:28" x14ac:dyDescent="0.2">
      <c r="T12" s="13"/>
      <c r="U12" s="13"/>
      <c r="V12" s="13"/>
      <c r="W12" s="13"/>
    </row>
    <row r="13" spans="1:28" x14ac:dyDescent="0.2">
      <c r="T13" s="13"/>
      <c r="U13" s="13"/>
      <c r="V13" s="13"/>
      <c r="W13" s="13"/>
    </row>
  </sheetData>
  <mergeCells count="4">
    <mergeCell ref="A1:V1"/>
    <mergeCell ref="A2:C2"/>
    <mergeCell ref="A4:C4"/>
    <mergeCell ref="A7:C7"/>
  </mergeCells>
  <phoneticPr fontId="6" type="noConversion"/>
  <pageMargins left="0.55118110236220474" right="0.11811023622047245" top="0.43307086614173229" bottom="0.19685039370078741" header="0.31496062992125984" footer="0.1574803149606299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Source2</vt:lpstr>
      <vt:lpstr>Arear</vt:lpstr>
      <vt:lpstr>Arear!Print_Area</vt:lpstr>
      <vt:lpstr>Source2!Print_Area</vt:lpstr>
    </vt:vector>
  </TitlesOfParts>
  <Company>EDO (S &amp; L) Swat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latif</dc:creator>
  <cp:lastModifiedBy>SaaD</cp:lastModifiedBy>
  <cp:lastPrinted>2020-02-12T05:01:34Z</cp:lastPrinted>
  <dcterms:created xsi:type="dcterms:W3CDTF">2004-06-07T22:17:14Z</dcterms:created>
  <dcterms:modified xsi:type="dcterms:W3CDTF">2020-02-27T07:13:40Z</dcterms:modified>
</cp:coreProperties>
</file>